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ago\Downloads\"/>
    </mc:Choice>
  </mc:AlternateContent>
  <bookViews>
    <workbookView xWindow="0" yWindow="0" windowWidth="23040" windowHeight="9408"/>
  </bookViews>
  <sheets>
    <sheet name="Imobiliárias" sheetId="1" r:id="rId1"/>
  </sheets>
  <definedNames>
    <definedName name="_xlnm._FilterDatabase" localSheetId="0" hidden="1">Imobiliárias!$A$3:$K$128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H23" i="1" l="1"/>
  <c r="K23" i="1"/>
  <c r="H18" i="1"/>
  <c r="K18" i="1"/>
  <c r="H20" i="1"/>
  <c r="K20" i="1"/>
  <c r="H21" i="1"/>
  <c r="K21" i="1"/>
  <c r="H16" i="1"/>
  <c r="K16" i="1"/>
  <c r="H14" i="1"/>
  <c r="K14" i="1"/>
  <c r="H13" i="1"/>
  <c r="K13" i="1"/>
  <c r="H6" i="1"/>
  <c r="K6" i="1"/>
  <c r="H8" i="1"/>
  <c r="K8" i="1"/>
  <c r="H10" i="1"/>
  <c r="K10" i="1"/>
  <c r="H5" i="1"/>
  <c r="K5" i="1"/>
  <c r="H4" i="1"/>
  <c r="K4" i="1"/>
  <c r="H96" i="1"/>
  <c r="K96" i="1"/>
  <c r="H92" i="1"/>
  <c r="K92" i="1"/>
  <c r="H89" i="1"/>
  <c r="K89" i="1"/>
  <c r="H84" i="1"/>
  <c r="K84" i="1"/>
  <c r="H85" i="1"/>
  <c r="K85" i="1"/>
  <c r="H80" i="1"/>
  <c r="K80" i="1"/>
  <c r="H78" i="1"/>
  <c r="K78" i="1"/>
  <c r="H77" i="1"/>
  <c r="K77" i="1"/>
  <c r="H76" i="1"/>
  <c r="K76" i="1"/>
  <c r="H75" i="1"/>
  <c r="K75" i="1"/>
  <c r="H70" i="1"/>
  <c r="K70" i="1"/>
  <c r="H69" i="1"/>
  <c r="K69" i="1"/>
  <c r="H73" i="1"/>
  <c r="K73" i="1"/>
  <c r="H68" i="1"/>
  <c r="K68" i="1"/>
  <c r="H64" i="1"/>
  <c r="K64" i="1"/>
  <c r="H63" i="1"/>
  <c r="K63" i="1"/>
  <c r="H53" i="1"/>
  <c r="K53" i="1"/>
  <c r="H48" i="1"/>
  <c r="K48" i="1"/>
  <c r="H47" i="1"/>
  <c r="K47" i="1"/>
  <c r="H45" i="1"/>
  <c r="K45" i="1"/>
  <c r="H43" i="1"/>
  <c r="K43" i="1"/>
  <c r="H41" i="1"/>
  <c r="K41" i="1"/>
  <c r="H40" i="1"/>
  <c r="K40" i="1"/>
  <c r="H39" i="1"/>
  <c r="K39" i="1"/>
  <c r="F39" i="1"/>
  <c r="I39" i="1" s="1"/>
  <c r="J39" i="1" s="1"/>
  <c r="F40" i="1"/>
  <c r="I40" i="1" s="1"/>
  <c r="J40" i="1" s="1"/>
  <c r="F41" i="1"/>
  <c r="I41" i="1" s="1"/>
  <c r="J41" i="1" s="1"/>
  <c r="F43" i="1"/>
  <c r="I43" i="1" s="1"/>
  <c r="J43" i="1" s="1"/>
  <c r="F45" i="1"/>
  <c r="I45" i="1" s="1"/>
  <c r="J45" i="1" s="1"/>
  <c r="F47" i="1"/>
  <c r="I47" i="1" s="1"/>
  <c r="J47" i="1" s="1"/>
  <c r="F48" i="1"/>
  <c r="I48" i="1" s="1"/>
  <c r="J48" i="1" s="1"/>
  <c r="F53" i="1"/>
  <c r="I53" i="1" s="1"/>
  <c r="J53" i="1" s="1"/>
  <c r="F63" i="1"/>
  <c r="I63" i="1" s="1"/>
  <c r="J63" i="1" s="1"/>
  <c r="F64" i="1"/>
  <c r="I64" i="1" s="1"/>
  <c r="J64" i="1" s="1"/>
  <c r="F68" i="1"/>
  <c r="I68" i="1" s="1"/>
  <c r="J68" i="1" s="1"/>
  <c r="F73" i="1"/>
  <c r="I73" i="1" s="1"/>
  <c r="J73" i="1" s="1"/>
  <c r="F69" i="1"/>
  <c r="I69" i="1" s="1"/>
  <c r="J69" i="1" s="1"/>
  <c r="F70" i="1"/>
  <c r="I70" i="1" s="1"/>
  <c r="J70" i="1" s="1"/>
  <c r="F75" i="1"/>
  <c r="I75" i="1" s="1"/>
  <c r="J75" i="1" s="1"/>
  <c r="F76" i="1"/>
  <c r="I76" i="1" s="1"/>
  <c r="J76" i="1" s="1"/>
  <c r="F77" i="1"/>
  <c r="I77" i="1" s="1"/>
  <c r="J77" i="1" s="1"/>
  <c r="F78" i="1"/>
  <c r="I78" i="1" s="1"/>
  <c r="J78" i="1" s="1"/>
  <c r="F80" i="1"/>
  <c r="I80" i="1" s="1"/>
  <c r="J80" i="1" s="1"/>
  <c r="F85" i="1"/>
  <c r="I85" i="1" s="1"/>
  <c r="J85" i="1" s="1"/>
  <c r="F84" i="1"/>
  <c r="I84" i="1" s="1"/>
  <c r="J84" i="1" s="1"/>
  <c r="F89" i="1"/>
  <c r="I89" i="1" s="1"/>
  <c r="J89" i="1" s="1"/>
  <c r="F92" i="1"/>
  <c r="I92" i="1" s="1"/>
  <c r="J92" i="1" s="1"/>
  <c r="F96" i="1"/>
  <c r="I96" i="1" s="1"/>
  <c r="J96" i="1" s="1"/>
  <c r="F4" i="1"/>
  <c r="I4" i="1" s="1"/>
  <c r="J4" i="1" s="1"/>
  <c r="F5" i="1"/>
  <c r="I5" i="1" s="1"/>
  <c r="J5" i="1" s="1"/>
  <c r="F10" i="1"/>
  <c r="I10" i="1" s="1"/>
  <c r="J10" i="1" s="1"/>
  <c r="F8" i="1"/>
  <c r="I8" i="1" s="1"/>
  <c r="J8" i="1" s="1"/>
  <c r="F6" i="1"/>
  <c r="I6" i="1" s="1"/>
  <c r="J6" i="1" s="1"/>
  <c r="F13" i="1"/>
  <c r="I13" i="1" s="1"/>
  <c r="J13" i="1" s="1"/>
  <c r="F14" i="1"/>
  <c r="I14" i="1" s="1"/>
  <c r="J14" i="1" s="1"/>
  <c r="F16" i="1"/>
  <c r="I16" i="1" s="1"/>
  <c r="J16" i="1" s="1"/>
  <c r="F21" i="1"/>
  <c r="I21" i="1" s="1"/>
  <c r="J21" i="1" s="1"/>
  <c r="F20" i="1"/>
  <c r="I20" i="1" s="1"/>
  <c r="J20" i="1" s="1"/>
  <c r="F18" i="1"/>
  <c r="I18" i="1" s="1"/>
  <c r="J18" i="1" s="1"/>
  <c r="F23" i="1"/>
  <c r="I23" i="1" s="1"/>
  <c r="J23" i="1" s="1"/>
  <c r="K107" i="1" l="1"/>
  <c r="H107" i="1"/>
  <c r="F107" i="1"/>
  <c r="I107" i="1" s="1"/>
  <c r="J107" i="1" s="1"/>
  <c r="K106" i="1"/>
  <c r="H106" i="1"/>
  <c r="F106" i="1"/>
  <c r="I106" i="1" s="1"/>
  <c r="J106" i="1" s="1"/>
  <c r="K105" i="1"/>
  <c r="H105" i="1"/>
  <c r="F105" i="1"/>
  <c r="I105" i="1" s="1"/>
  <c r="J105" i="1" s="1"/>
  <c r="K104" i="1"/>
  <c r="H104" i="1"/>
  <c r="F104" i="1"/>
  <c r="I104" i="1" s="1"/>
  <c r="J104" i="1" s="1"/>
  <c r="K103" i="1"/>
  <c r="H103" i="1"/>
  <c r="F103" i="1"/>
  <c r="I103" i="1" s="1"/>
  <c r="J103" i="1" s="1"/>
  <c r="K102" i="1"/>
  <c r="H102" i="1"/>
  <c r="F102" i="1"/>
  <c r="I102" i="1" s="1"/>
  <c r="J102" i="1" s="1"/>
  <c r="K101" i="1"/>
  <c r="H101" i="1"/>
  <c r="F101" i="1"/>
  <c r="I101" i="1" s="1"/>
  <c r="J101" i="1" s="1"/>
  <c r="K100" i="1"/>
  <c r="H100" i="1"/>
  <c r="F100" i="1"/>
  <c r="I100" i="1" s="1"/>
  <c r="J100" i="1" s="1"/>
  <c r="K99" i="1"/>
  <c r="H99" i="1"/>
  <c r="F99" i="1"/>
  <c r="I99" i="1" s="1"/>
  <c r="J99" i="1" s="1"/>
  <c r="K98" i="1"/>
  <c r="H98" i="1"/>
  <c r="F98" i="1"/>
  <c r="I98" i="1" s="1"/>
  <c r="J98" i="1" s="1"/>
  <c r="K97" i="1"/>
  <c r="H97" i="1"/>
  <c r="F97" i="1"/>
  <c r="I97" i="1" s="1"/>
  <c r="J97" i="1" s="1"/>
  <c r="K95" i="1"/>
  <c r="H95" i="1"/>
  <c r="F95" i="1"/>
  <c r="I95" i="1" s="1"/>
  <c r="J95" i="1" s="1"/>
  <c r="K93" i="1"/>
  <c r="H93" i="1"/>
  <c r="F93" i="1"/>
  <c r="I93" i="1" s="1"/>
  <c r="J93" i="1" s="1"/>
  <c r="K91" i="1"/>
  <c r="H91" i="1"/>
  <c r="F91" i="1"/>
  <c r="I91" i="1" s="1"/>
  <c r="J91" i="1" s="1"/>
  <c r="K87" i="1"/>
  <c r="H87" i="1"/>
  <c r="F87" i="1"/>
  <c r="I87" i="1" s="1"/>
  <c r="J87" i="1" s="1"/>
  <c r="K86" i="1"/>
  <c r="H86" i="1"/>
  <c r="F86" i="1"/>
  <c r="I86" i="1" s="1"/>
  <c r="J86" i="1" s="1"/>
  <c r="K83" i="1"/>
  <c r="H83" i="1"/>
  <c r="F83" i="1"/>
  <c r="I83" i="1" s="1"/>
  <c r="J83" i="1" s="1"/>
  <c r="K81" i="1"/>
  <c r="H81" i="1"/>
  <c r="F81" i="1"/>
  <c r="I81" i="1" s="1"/>
  <c r="J81" i="1" s="1"/>
  <c r="K79" i="1"/>
  <c r="H79" i="1"/>
  <c r="F79" i="1"/>
  <c r="I79" i="1" s="1"/>
  <c r="J79" i="1" s="1"/>
  <c r="K7" i="1"/>
  <c r="H7" i="1"/>
  <c r="F7" i="1"/>
  <c r="I7" i="1" s="1"/>
  <c r="J7" i="1" s="1"/>
  <c r="K9" i="1"/>
  <c r="H9" i="1"/>
  <c r="F9" i="1"/>
  <c r="I9" i="1" s="1"/>
  <c r="J9" i="1" s="1"/>
  <c r="K12" i="1"/>
  <c r="H12" i="1"/>
  <c r="F12" i="1"/>
  <c r="I12" i="1" s="1"/>
  <c r="J12" i="1" s="1"/>
  <c r="K15" i="1"/>
  <c r="H15" i="1"/>
  <c r="F15" i="1"/>
  <c r="I15" i="1" s="1"/>
  <c r="J15" i="1" s="1"/>
  <c r="K17" i="1"/>
  <c r="H17" i="1"/>
  <c r="F17" i="1"/>
  <c r="I17" i="1" s="1"/>
  <c r="J17" i="1" s="1"/>
  <c r="K19" i="1"/>
  <c r="H19" i="1"/>
  <c r="F19" i="1"/>
  <c r="I19" i="1" s="1"/>
  <c r="J19" i="1" s="1"/>
  <c r="K24" i="1"/>
  <c r="H24" i="1"/>
  <c r="F24" i="1"/>
  <c r="I24" i="1" s="1"/>
  <c r="J24" i="1" s="1"/>
  <c r="K25" i="1"/>
  <c r="H25" i="1"/>
  <c r="F25" i="1"/>
  <c r="I25" i="1" s="1"/>
  <c r="J25" i="1" s="1"/>
  <c r="K26" i="1"/>
  <c r="H26" i="1"/>
  <c r="F26" i="1"/>
  <c r="I26" i="1" s="1"/>
  <c r="J26" i="1" s="1"/>
  <c r="K27" i="1"/>
  <c r="H27" i="1"/>
  <c r="F27" i="1"/>
  <c r="I27" i="1" s="1"/>
  <c r="J27" i="1" s="1"/>
  <c r="K28" i="1"/>
  <c r="H28" i="1"/>
  <c r="F28" i="1"/>
  <c r="I28" i="1" s="1"/>
  <c r="J28" i="1" s="1"/>
  <c r="K29" i="1"/>
  <c r="H29" i="1"/>
  <c r="F29" i="1"/>
  <c r="I29" i="1" s="1"/>
  <c r="J29" i="1" s="1"/>
  <c r="K30" i="1"/>
  <c r="H30" i="1"/>
  <c r="F30" i="1"/>
  <c r="I30" i="1" s="1"/>
  <c r="J30" i="1" s="1"/>
  <c r="K31" i="1"/>
  <c r="H31" i="1"/>
  <c r="F31" i="1"/>
  <c r="I31" i="1" s="1"/>
  <c r="J31" i="1" s="1"/>
  <c r="K32" i="1"/>
  <c r="H32" i="1"/>
  <c r="F32" i="1"/>
  <c r="I32" i="1" s="1"/>
  <c r="J32" i="1" s="1"/>
  <c r="K33" i="1"/>
  <c r="H33" i="1"/>
  <c r="F33" i="1"/>
  <c r="I33" i="1" s="1"/>
  <c r="J33" i="1" s="1"/>
  <c r="K34" i="1"/>
  <c r="H34" i="1"/>
  <c r="F34" i="1"/>
  <c r="I34" i="1" s="1"/>
  <c r="J34" i="1" s="1"/>
  <c r="K35" i="1"/>
  <c r="H35" i="1"/>
  <c r="F35" i="1"/>
  <c r="I35" i="1" s="1"/>
  <c r="J35" i="1" s="1"/>
  <c r="K36" i="1"/>
  <c r="H36" i="1"/>
  <c r="F36" i="1"/>
  <c r="I36" i="1" s="1"/>
  <c r="J36" i="1" s="1"/>
  <c r="K37" i="1"/>
  <c r="H37" i="1"/>
  <c r="F37" i="1"/>
  <c r="I37" i="1" s="1"/>
  <c r="J37" i="1" s="1"/>
  <c r="K38" i="1"/>
  <c r="H38" i="1"/>
  <c r="F38" i="1"/>
  <c r="I38" i="1" s="1"/>
  <c r="J38" i="1" s="1"/>
  <c r="K42" i="1"/>
  <c r="H42" i="1"/>
  <c r="F42" i="1"/>
  <c r="I42" i="1" s="1"/>
  <c r="J42" i="1" s="1"/>
  <c r="K44" i="1"/>
  <c r="H44" i="1"/>
  <c r="F44" i="1"/>
  <c r="I44" i="1" s="1"/>
  <c r="J44" i="1" s="1"/>
  <c r="K46" i="1"/>
  <c r="H46" i="1"/>
  <c r="F46" i="1"/>
  <c r="I46" i="1" s="1"/>
  <c r="J46" i="1" s="1"/>
  <c r="K49" i="1"/>
  <c r="H49" i="1"/>
  <c r="F49" i="1"/>
  <c r="I49" i="1" s="1"/>
  <c r="J49" i="1" s="1"/>
  <c r="K50" i="1"/>
  <c r="H50" i="1"/>
  <c r="F50" i="1"/>
  <c r="I50" i="1" s="1"/>
  <c r="J50" i="1" s="1"/>
  <c r="K51" i="1"/>
  <c r="H51" i="1"/>
  <c r="F51" i="1"/>
  <c r="I51" i="1" s="1"/>
  <c r="J51" i="1" s="1"/>
  <c r="K52" i="1"/>
  <c r="H52" i="1"/>
  <c r="F52" i="1"/>
  <c r="I52" i="1" s="1"/>
  <c r="J52" i="1" s="1"/>
  <c r="K54" i="1"/>
  <c r="H54" i="1"/>
  <c r="F54" i="1"/>
  <c r="I54" i="1" s="1"/>
  <c r="J54" i="1" s="1"/>
  <c r="K55" i="1"/>
  <c r="H55" i="1"/>
  <c r="F55" i="1"/>
  <c r="I55" i="1" s="1"/>
  <c r="J55" i="1" s="1"/>
  <c r="K56" i="1"/>
  <c r="H56" i="1"/>
  <c r="F56" i="1"/>
  <c r="I56" i="1" s="1"/>
  <c r="J56" i="1" s="1"/>
  <c r="K57" i="1"/>
  <c r="H57" i="1"/>
  <c r="F57" i="1"/>
  <c r="I57" i="1" s="1"/>
  <c r="J57" i="1" s="1"/>
  <c r="K58" i="1"/>
  <c r="H58" i="1"/>
  <c r="F58" i="1"/>
  <c r="I58" i="1" s="1"/>
  <c r="J58" i="1" s="1"/>
  <c r="K59" i="1"/>
  <c r="H59" i="1"/>
  <c r="F59" i="1"/>
  <c r="I59" i="1" s="1"/>
  <c r="J59" i="1" s="1"/>
  <c r="K60" i="1"/>
  <c r="H60" i="1"/>
  <c r="F60" i="1"/>
  <c r="I60" i="1" s="1"/>
  <c r="J60" i="1" s="1"/>
  <c r="K61" i="1"/>
  <c r="H61" i="1"/>
  <c r="F61" i="1"/>
  <c r="I61" i="1" s="1"/>
  <c r="J61" i="1" s="1"/>
  <c r="K62" i="1"/>
  <c r="H62" i="1"/>
  <c r="F62" i="1"/>
  <c r="I62" i="1" s="1"/>
  <c r="J62" i="1" s="1"/>
  <c r="K65" i="1"/>
  <c r="H65" i="1"/>
  <c r="F65" i="1"/>
  <c r="I65" i="1" s="1"/>
  <c r="J65" i="1" s="1"/>
  <c r="K66" i="1"/>
  <c r="H66" i="1"/>
  <c r="F66" i="1"/>
  <c r="I66" i="1" s="1"/>
  <c r="J66" i="1" s="1"/>
  <c r="K67" i="1"/>
  <c r="H67" i="1"/>
  <c r="F67" i="1"/>
  <c r="I67" i="1" s="1"/>
  <c r="J67" i="1" s="1"/>
  <c r="K71" i="1"/>
  <c r="H71" i="1"/>
  <c r="F71" i="1"/>
  <c r="I71" i="1" s="1"/>
  <c r="J71" i="1" s="1"/>
  <c r="K72" i="1"/>
  <c r="H72" i="1"/>
  <c r="F72" i="1"/>
  <c r="I72" i="1" s="1"/>
  <c r="J72" i="1" s="1"/>
  <c r="K74" i="1"/>
  <c r="H74" i="1"/>
  <c r="F74" i="1"/>
  <c r="I74" i="1" s="1"/>
  <c r="J74" i="1" s="1"/>
  <c r="K82" i="1"/>
  <c r="H82" i="1"/>
  <c r="F82" i="1"/>
  <c r="I82" i="1" s="1"/>
  <c r="J82" i="1" s="1"/>
  <c r="K88" i="1"/>
  <c r="H88" i="1"/>
  <c r="F88" i="1"/>
  <c r="I88" i="1" s="1"/>
  <c r="J88" i="1" s="1"/>
  <c r="K90" i="1"/>
  <c r="H90" i="1"/>
  <c r="F90" i="1"/>
  <c r="I90" i="1" s="1"/>
  <c r="J90" i="1" s="1"/>
  <c r="K94" i="1"/>
  <c r="H94" i="1"/>
  <c r="F94" i="1"/>
  <c r="I94" i="1" s="1"/>
  <c r="J94" i="1" s="1"/>
  <c r="K11" i="1"/>
  <c r="H11" i="1"/>
  <c r="F11" i="1"/>
  <c r="I11" i="1" s="1"/>
  <c r="J11" i="1" s="1"/>
  <c r="K22" i="1"/>
  <c r="H22" i="1"/>
  <c r="F22" i="1"/>
  <c r="I22" i="1" s="1"/>
  <c r="J22" i="1" s="1"/>
</calcChain>
</file>

<file path=xl/sharedStrings.xml><?xml version="1.0" encoding="utf-8"?>
<sst xmlns="http://schemas.openxmlformats.org/spreadsheetml/2006/main" count="117" uniqueCount="19">
  <si>
    <t>Dados Carta</t>
  </si>
  <si>
    <t>Análises</t>
  </si>
  <si>
    <t>Crédito</t>
  </si>
  <si>
    <t>Entrada</t>
  </si>
  <si>
    <t>Prazo (n)</t>
  </si>
  <si>
    <t>Parcela (R$)</t>
  </si>
  <si>
    <t>Banco</t>
  </si>
  <si>
    <t>Total Pago</t>
  </si>
  <si>
    <t>Alavancage</t>
  </si>
  <si>
    <t>Saldo Devedor</t>
  </si>
  <si>
    <t>Juro Total</t>
  </si>
  <si>
    <t>Juro Anualizado</t>
  </si>
  <si>
    <t>TIR Dívida</t>
  </si>
  <si>
    <t>BRADESCO</t>
  </si>
  <si>
    <t>CAIXA</t>
  </si>
  <si>
    <t>ITAU</t>
  </si>
  <si>
    <t>SANTANDER</t>
  </si>
  <si>
    <t>MAPFRE</t>
  </si>
  <si>
    <t>PORTO 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</si>
</sst>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0000"/>
    <numFmt numFmtId="166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sz val="8"/>
      <color theme="3"/>
      <name val="Trebuchet MS"/>
      <family val="2"/>
    </font>
    <font>
      <sz val="8"/>
      <color theme="3"/>
      <name val="Arial Narrow"/>
      <family val="2"/>
    </font>
    <font>
      <sz val="10"/>
      <name val="Arial"/>
      <family val="2"/>
    </font>
    <font>
      <sz val="8"/>
      <color rgb="FF0C4DA2"/>
      <name val="Trebuchet MS"/>
      <family val="2"/>
    </font>
    <font>
      <sz val="8"/>
      <color rgb="FF0C4DA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3" fillId="2" borderId="0" xfId="0" applyFont="1" applyFill="1" applyBorder="1"/>
    <xf numFmtId="9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vertical="top" wrapText="1"/>
    </xf>
    <xf numFmtId="4" fontId="7" fillId="2" borderId="0" xfId="0" applyNumberFormat="1" applyFont="1" applyFill="1" applyBorder="1" applyAlignment="1">
      <alignment horizontal="center" vertical="center" wrapText="1"/>
    </xf>
    <xf numFmtId="9" fontId="7" fillId="2" borderId="0" xfId="1" applyFont="1" applyFill="1" applyBorder="1" applyAlignment="1">
      <alignment horizontal="center" vertical="top" wrapText="1"/>
    </xf>
    <xf numFmtId="10" fontId="7" fillId="2" borderId="0" xfId="1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" fontId="10" fillId="0" borderId="7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vertical="top" wrapText="1"/>
    </xf>
    <xf numFmtId="10" fontId="7" fillId="2" borderId="8" xfId="1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vertical="top" wrapText="1"/>
    </xf>
    <xf numFmtId="4" fontId="7" fillId="2" borderId="10" xfId="0" applyNumberFormat="1" applyFont="1" applyFill="1" applyBorder="1" applyAlignment="1">
      <alignment horizontal="center" vertical="center" wrapText="1"/>
    </xf>
    <xf numFmtId="9" fontId="7" fillId="2" borderId="10" xfId="1" applyFont="1" applyFill="1" applyBorder="1" applyAlignment="1">
      <alignment horizontal="center" vertical="top" wrapText="1"/>
    </xf>
    <xf numFmtId="10" fontId="7" fillId="2" borderId="10" xfId="1" applyNumberFormat="1" applyFont="1" applyFill="1" applyBorder="1" applyAlignment="1">
      <alignment horizontal="center" vertical="top" wrapText="1"/>
    </xf>
    <xf numFmtId="10" fontId="7" fillId="2" borderId="11" xfId="1" applyNumberFormat="1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4">
    <cellStyle name="Moeda 2" xfId="2"/>
    <cellStyle name="Normal" xfId="0" builtinId="0"/>
    <cellStyle name="Normal 2" xfId="3"/>
    <cellStyle name="Porcentagem" xfId="1" builtinId="5"/>
  </cellStyles>
  <dxfs count="6">
    <dxf>
      <font>
        <color rgb="FFC00000"/>
      </font>
    </dxf>
    <dxf>
      <font>
        <color rgb="FFFFC000"/>
      </font>
    </dxf>
    <dxf>
      <font>
        <color rgb="FF00B050"/>
      </font>
    </dxf>
    <dxf>
      <font>
        <color rgb="FF00B050"/>
      </font>
    </dxf>
    <dxf>
      <font>
        <color rgb="FFFFC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32"/>
  <sheetViews>
    <sheetView showGridLines="0" tabSelected="1" workbookViewId="0">
      <pane ySplit="3" topLeftCell="A4" activePane="bottomLeft" state="frozen"/>
      <selection activeCell="D6" sqref="D6:E89"/>
      <selection pane="bottomLeft" activeCell="M11" sqref="M11"/>
    </sheetView>
  </sheetViews>
  <sheetFormatPr defaultRowHeight="14.4" x14ac:dyDescent="0.3"/>
  <cols>
    <col min="1" max="1" width="13.109375" bestFit="1" customWidth="1"/>
    <col min="2" max="2" width="19" customWidth="1"/>
    <col min="3" max="3" width="19.109375" customWidth="1"/>
    <col min="4" max="4" width="13.6640625" customWidth="1"/>
    <col min="5" max="5" width="19" customWidth="1"/>
    <col min="6" max="11" width="16.6640625" customWidth="1"/>
  </cols>
  <sheetData>
    <row r="1" spans="1:13" ht="15" thickBot="1" x14ac:dyDescent="0.35">
      <c r="A1" s="1">
        <v>1.03</v>
      </c>
      <c r="B1" s="2"/>
      <c r="C1" s="1"/>
      <c r="D1" s="1"/>
      <c r="E1" s="1"/>
      <c r="F1" s="3"/>
      <c r="G1" s="3"/>
      <c r="H1" s="3"/>
      <c r="I1" s="3"/>
      <c r="J1" s="3"/>
      <c r="K1" s="3"/>
    </row>
    <row r="2" spans="1:13" s="4" customFormat="1" ht="15" thickBot="1" x14ac:dyDescent="0.35">
      <c r="A2" s="48" t="s">
        <v>0</v>
      </c>
      <c r="B2" s="49"/>
      <c r="C2" s="49"/>
      <c r="D2" s="49"/>
      <c r="E2" s="50"/>
      <c r="F2" s="51" t="s">
        <v>1</v>
      </c>
      <c r="G2" s="52"/>
      <c r="H2" s="52"/>
      <c r="I2" s="52"/>
      <c r="J2" s="52"/>
      <c r="K2" s="53"/>
    </row>
    <row r="3" spans="1:13" ht="15" thickBot="1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3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</row>
    <row r="4" spans="1:13" x14ac:dyDescent="0.3">
      <c r="A4" s="28">
        <v>50000</v>
      </c>
      <c r="B4" s="44">
        <v>19055</v>
      </c>
      <c r="C4" s="30">
        <v>132</v>
      </c>
      <c r="D4" s="29">
        <v>411</v>
      </c>
      <c r="E4" s="20" t="s">
        <v>13</v>
      </c>
      <c r="F4" s="37">
        <f t="shared" ref="F4:F35" si="0">B4+D4*C4</f>
        <v>73307</v>
      </c>
      <c r="G4" s="13">
        <f>B4/A4</f>
        <v>0.38109999999999999</v>
      </c>
      <c r="H4" s="13">
        <f t="shared" ref="H4:H35" si="1">C4*D4</f>
        <v>54252</v>
      </c>
      <c r="I4" s="14">
        <f t="shared" ref="I4:I35" si="2">(F4/A4)-1</f>
        <v>0.46614</v>
      </c>
      <c r="J4" s="15">
        <f t="shared" ref="J4:J35" si="3">(1+I4)^(12/C4)-1</f>
        <v>3.5396895359273151E-2</v>
      </c>
      <c r="K4" s="38">
        <f t="shared" ref="K4:K35" si="4">(1+RATE(C4,-D4,A4-B4))^12-1</f>
        <v>0.11932485565737716</v>
      </c>
      <c r="L4" s="16"/>
      <c r="M4" s="16"/>
    </row>
    <row r="5" spans="1:13" x14ac:dyDescent="0.3">
      <c r="A5" s="31">
        <v>50000</v>
      </c>
      <c r="B5" s="45">
        <v>19055</v>
      </c>
      <c r="C5" s="33">
        <v>122</v>
      </c>
      <c r="D5" s="32">
        <v>441</v>
      </c>
      <c r="E5" s="21" t="s">
        <v>13</v>
      </c>
      <c r="F5" s="37">
        <f t="shared" si="0"/>
        <v>72857</v>
      </c>
      <c r="G5" s="13">
        <f t="shared" ref="G5:G68" si="5">B5/A5</f>
        <v>0.38109999999999999</v>
      </c>
      <c r="H5" s="13">
        <f t="shared" si="1"/>
        <v>53802</v>
      </c>
      <c r="I5" s="14">
        <f t="shared" si="2"/>
        <v>0.4571400000000001</v>
      </c>
      <c r="J5" s="15">
        <f t="shared" si="3"/>
        <v>3.7724554642499797E-2</v>
      </c>
      <c r="K5" s="38">
        <f t="shared" si="4"/>
        <v>0.12732163326963764</v>
      </c>
    </row>
    <row r="6" spans="1:13" x14ac:dyDescent="0.3">
      <c r="A6" s="31">
        <v>53000</v>
      </c>
      <c r="B6" s="45">
        <v>24720</v>
      </c>
      <c r="C6" s="33">
        <v>135</v>
      </c>
      <c r="D6" s="32">
        <v>370</v>
      </c>
      <c r="E6" s="21" t="s">
        <v>13</v>
      </c>
      <c r="F6" s="37">
        <f t="shared" si="0"/>
        <v>74670</v>
      </c>
      <c r="G6" s="13">
        <f t="shared" si="5"/>
        <v>0.46641509433962264</v>
      </c>
      <c r="H6" s="13">
        <f t="shared" si="1"/>
        <v>49950</v>
      </c>
      <c r="I6" s="14">
        <f t="shared" si="2"/>
        <v>0.40886792452830178</v>
      </c>
      <c r="J6" s="15">
        <f t="shared" si="3"/>
        <v>3.0938868997651525E-2</v>
      </c>
      <c r="K6" s="38">
        <f t="shared" si="4"/>
        <v>0.11838745303523779</v>
      </c>
    </row>
    <row r="7" spans="1:13" x14ac:dyDescent="0.3">
      <c r="A7" s="31">
        <v>55000</v>
      </c>
      <c r="B7" s="45">
        <v>23587</v>
      </c>
      <c r="C7" s="33">
        <v>107</v>
      </c>
      <c r="D7" s="33">
        <v>530</v>
      </c>
      <c r="E7" s="21" t="s">
        <v>15</v>
      </c>
      <c r="F7" s="37">
        <f t="shared" si="0"/>
        <v>80297</v>
      </c>
      <c r="G7" s="13">
        <f t="shared" si="5"/>
        <v>0.42885454545454543</v>
      </c>
      <c r="H7" s="13">
        <f t="shared" si="1"/>
        <v>56710</v>
      </c>
      <c r="I7" s="14">
        <f t="shared" si="2"/>
        <v>0.45994545454545444</v>
      </c>
      <c r="J7" s="15">
        <f t="shared" si="3"/>
        <v>4.3350614800089504E-2</v>
      </c>
      <c r="K7" s="38">
        <f t="shared" si="4"/>
        <v>0.15829225731978114</v>
      </c>
    </row>
    <row r="8" spans="1:13" x14ac:dyDescent="0.3">
      <c r="A8" s="31">
        <v>55155</v>
      </c>
      <c r="B8" s="45">
        <v>23175</v>
      </c>
      <c r="C8" s="33">
        <v>135</v>
      </c>
      <c r="D8" s="32">
        <v>394</v>
      </c>
      <c r="E8" s="21" t="s">
        <v>13</v>
      </c>
      <c r="F8" s="37">
        <f t="shared" si="0"/>
        <v>76365</v>
      </c>
      <c r="G8" s="13">
        <f t="shared" si="5"/>
        <v>0.420179494152842</v>
      </c>
      <c r="H8" s="13">
        <f t="shared" si="1"/>
        <v>53190</v>
      </c>
      <c r="I8" s="14">
        <f t="shared" si="2"/>
        <v>0.38455262442208316</v>
      </c>
      <c r="J8" s="15">
        <f t="shared" si="3"/>
        <v>2.9344720868795138E-2</v>
      </c>
      <c r="K8" s="38">
        <f t="shared" si="4"/>
        <v>0.10380909561145613</v>
      </c>
    </row>
    <row r="9" spans="1:13" x14ac:dyDescent="0.3">
      <c r="A9" s="31">
        <v>57000</v>
      </c>
      <c r="B9" s="45">
        <v>17304</v>
      </c>
      <c r="C9" s="33">
        <v>104</v>
      </c>
      <c r="D9" s="33">
        <v>680</v>
      </c>
      <c r="E9" s="21" t="s">
        <v>15</v>
      </c>
      <c r="F9" s="37">
        <f t="shared" si="0"/>
        <v>88024</v>
      </c>
      <c r="G9" s="13">
        <f t="shared" si="5"/>
        <v>0.30357894736842106</v>
      </c>
      <c r="H9" s="13">
        <f t="shared" si="1"/>
        <v>70720</v>
      </c>
      <c r="I9" s="14">
        <f t="shared" si="2"/>
        <v>0.54428070175438603</v>
      </c>
      <c r="J9" s="15">
        <f t="shared" si="3"/>
        <v>5.1419688284856102E-2</v>
      </c>
      <c r="K9" s="38">
        <f t="shared" si="4"/>
        <v>0.15871473114190948</v>
      </c>
    </row>
    <row r="10" spans="1:13" x14ac:dyDescent="0.3">
      <c r="A10" s="31">
        <v>57400</v>
      </c>
      <c r="B10" s="45">
        <v>22145</v>
      </c>
      <c r="C10" s="33">
        <v>134</v>
      </c>
      <c r="D10" s="32">
        <v>403</v>
      </c>
      <c r="E10" s="21" t="s">
        <v>13</v>
      </c>
      <c r="F10" s="37">
        <f t="shared" si="0"/>
        <v>76147</v>
      </c>
      <c r="G10" s="13">
        <f t="shared" si="5"/>
        <v>0.38580139372822297</v>
      </c>
      <c r="H10" s="13">
        <f t="shared" si="1"/>
        <v>54002</v>
      </c>
      <c r="I10" s="14">
        <f t="shared" si="2"/>
        <v>0.32660278745644589</v>
      </c>
      <c r="J10" s="15">
        <f t="shared" si="3"/>
        <v>2.5632378772243225E-2</v>
      </c>
      <c r="K10" s="38">
        <f t="shared" si="4"/>
        <v>8.5423167044782922E-2</v>
      </c>
    </row>
    <row r="11" spans="1:13" x14ac:dyDescent="0.3">
      <c r="A11" s="31">
        <v>57400</v>
      </c>
      <c r="B11" s="45">
        <v>22145</v>
      </c>
      <c r="C11" s="33">
        <v>134</v>
      </c>
      <c r="D11" s="32">
        <v>403</v>
      </c>
      <c r="E11" s="21" t="s">
        <v>13</v>
      </c>
      <c r="F11" s="37">
        <f t="shared" si="0"/>
        <v>76147</v>
      </c>
      <c r="G11" s="13">
        <f t="shared" si="5"/>
        <v>0.38580139372822297</v>
      </c>
      <c r="H11" s="13">
        <f t="shared" si="1"/>
        <v>54002</v>
      </c>
      <c r="I11" s="14">
        <f t="shared" si="2"/>
        <v>0.32660278745644589</v>
      </c>
      <c r="J11" s="15">
        <f t="shared" si="3"/>
        <v>2.5632378772243225E-2</v>
      </c>
      <c r="K11" s="38">
        <f t="shared" si="4"/>
        <v>8.5423167044782922E-2</v>
      </c>
    </row>
    <row r="12" spans="1:13" x14ac:dyDescent="0.3">
      <c r="A12" s="31">
        <v>62500</v>
      </c>
      <c r="B12" s="45">
        <v>28840</v>
      </c>
      <c r="C12" s="33">
        <v>179</v>
      </c>
      <c r="D12" s="33">
        <v>360</v>
      </c>
      <c r="E12" s="21" t="s">
        <v>13</v>
      </c>
      <c r="F12" s="37">
        <f t="shared" si="0"/>
        <v>93280</v>
      </c>
      <c r="G12" s="13">
        <f t="shared" si="5"/>
        <v>0.46144000000000002</v>
      </c>
      <c r="H12" s="13">
        <f t="shared" si="1"/>
        <v>64440</v>
      </c>
      <c r="I12" s="14">
        <f t="shared" si="2"/>
        <v>0.49248000000000003</v>
      </c>
      <c r="J12" s="15">
        <f t="shared" si="3"/>
        <v>2.7208659118052037E-2</v>
      </c>
      <c r="K12" s="38">
        <f t="shared" si="4"/>
        <v>0.10333312367094249</v>
      </c>
    </row>
    <row r="13" spans="1:13" x14ac:dyDescent="0.3">
      <c r="A13" s="31">
        <v>63000</v>
      </c>
      <c r="B13" s="45">
        <v>25750</v>
      </c>
      <c r="C13" s="33">
        <v>160</v>
      </c>
      <c r="D13" s="32">
        <v>436</v>
      </c>
      <c r="E13" s="21" t="s">
        <v>18</v>
      </c>
      <c r="F13" s="37">
        <f t="shared" si="0"/>
        <v>95510</v>
      </c>
      <c r="G13" s="13">
        <f t="shared" si="5"/>
        <v>0.40873015873015872</v>
      </c>
      <c r="H13" s="13">
        <f t="shared" si="1"/>
        <v>69760</v>
      </c>
      <c r="I13" s="14">
        <f t="shared" si="2"/>
        <v>0.51603174603174606</v>
      </c>
      <c r="J13" s="15">
        <f t="shared" si="3"/>
        <v>3.1699267441613443E-2</v>
      </c>
      <c r="K13" s="38">
        <f t="shared" si="4"/>
        <v>0.11143824208095832</v>
      </c>
    </row>
    <row r="14" spans="1:13" x14ac:dyDescent="0.3">
      <c r="A14" s="31">
        <v>64000</v>
      </c>
      <c r="B14" s="45">
        <v>23175</v>
      </c>
      <c r="C14" s="33">
        <v>170</v>
      </c>
      <c r="D14" s="32">
        <v>399</v>
      </c>
      <c r="E14" s="21" t="s">
        <v>13</v>
      </c>
      <c r="F14" s="37">
        <f t="shared" si="0"/>
        <v>91005</v>
      </c>
      <c r="G14" s="13">
        <f t="shared" si="5"/>
        <v>0.36210937500000001</v>
      </c>
      <c r="H14" s="13">
        <f t="shared" si="1"/>
        <v>67830</v>
      </c>
      <c r="I14" s="14">
        <f t="shared" si="2"/>
        <v>0.42195312499999993</v>
      </c>
      <c r="J14" s="15">
        <f t="shared" si="3"/>
        <v>2.5160589440852865E-2</v>
      </c>
      <c r="K14" s="38">
        <f t="shared" si="4"/>
        <v>8.1553171885816456E-2</v>
      </c>
    </row>
    <row r="15" spans="1:13" x14ac:dyDescent="0.3">
      <c r="A15" s="31">
        <v>65500</v>
      </c>
      <c r="B15" s="45">
        <v>29767</v>
      </c>
      <c r="C15" s="33">
        <v>167</v>
      </c>
      <c r="D15" s="33">
        <v>390</v>
      </c>
      <c r="E15" s="21" t="s">
        <v>13</v>
      </c>
      <c r="F15" s="37">
        <f t="shared" si="0"/>
        <v>94897</v>
      </c>
      <c r="G15" s="13">
        <f t="shared" si="5"/>
        <v>0.45445801526717555</v>
      </c>
      <c r="H15" s="13">
        <f t="shared" si="1"/>
        <v>65130</v>
      </c>
      <c r="I15" s="14">
        <f t="shared" si="2"/>
        <v>0.44880916030534346</v>
      </c>
      <c r="J15" s="15">
        <f t="shared" si="3"/>
        <v>2.6998160841233965E-2</v>
      </c>
      <c r="K15" s="38">
        <f t="shared" si="4"/>
        <v>0.10108031089141645</v>
      </c>
    </row>
    <row r="16" spans="1:13" x14ac:dyDescent="0.3">
      <c r="A16" s="31">
        <v>65550</v>
      </c>
      <c r="B16" s="45">
        <v>23010.2</v>
      </c>
      <c r="C16" s="33">
        <v>77</v>
      </c>
      <c r="D16" s="32">
        <v>735</v>
      </c>
      <c r="E16" s="21" t="s">
        <v>14</v>
      </c>
      <c r="F16" s="37">
        <f t="shared" si="0"/>
        <v>79605.2</v>
      </c>
      <c r="G16" s="13">
        <f t="shared" si="5"/>
        <v>0.35103279938977883</v>
      </c>
      <c r="H16" s="13">
        <f t="shared" si="1"/>
        <v>56595</v>
      </c>
      <c r="I16" s="14">
        <f t="shared" si="2"/>
        <v>0.21441952707856604</v>
      </c>
      <c r="J16" s="15">
        <f t="shared" si="3"/>
        <v>3.0738208757385976E-2</v>
      </c>
      <c r="K16" s="38">
        <f t="shared" si="4"/>
        <v>9.6722176790557279E-2</v>
      </c>
    </row>
    <row r="17" spans="1:11" x14ac:dyDescent="0.3">
      <c r="A17" s="31">
        <v>69000</v>
      </c>
      <c r="B17" s="45">
        <v>30694</v>
      </c>
      <c r="C17" s="33">
        <v>122</v>
      </c>
      <c r="D17" s="33">
        <v>530</v>
      </c>
      <c r="E17" s="21" t="s">
        <v>15</v>
      </c>
      <c r="F17" s="37">
        <f t="shared" si="0"/>
        <v>95354</v>
      </c>
      <c r="G17" s="13">
        <f t="shared" si="5"/>
        <v>0.4448405797101449</v>
      </c>
      <c r="H17" s="13">
        <f t="shared" si="1"/>
        <v>64660</v>
      </c>
      <c r="I17" s="14">
        <f t="shared" si="2"/>
        <v>0.38194202898550733</v>
      </c>
      <c r="J17" s="15">
        <f t="shared" si="3"/>
        <v>3.2330292387805049E-2</v>
      </c>
      <c r="K17" s="38">
        <f t="shared" si="4"/>
        <v>0.11931207313980141</v>
      </c>
    </row>
    <row r="18" spans="1:11" x14ac:dyDescent="0.3">
      <c r="A18" s="31">
        <v>69400</v>
      </c>
      <c r="B18" s="45">
        <v>32445</v>
      </c>
      <c r="C18" s="33">
        <v>100</v>
      </c>
      <c r="D18" s="32">
        <v>630</v>
      </c>
      <c r="E18" s="21" t="s">
        <v>18</v>
      </c>
      <c r="F18" s="37">
        <f t="shared" si="0"/>
        <v>95445</v>
      </c>
      <c r="G18" s="13">
        <f t="shared" si="5"/>
        <v>0.46750720461095102</v>
      </c>
      <c r="H18" s="13">
        <f t="shared" si="1"/>
        <v>63000</v>
      </c>
      <c r="I18" s="14">
        <f t="shared" si="2"/>
        <v>0.37528818443804024</v>
      </c>
      <c r="J18" s="15">
        <f t="shared" si="3"/>
        <v>3.8980138274890219E-2</v>
      </c>
      <c r="K18" s="38">
        <f t="shared" si="4"/>
        <v>0.15038987598395681</v>
      </c>
    </row>
    <row r="19" spans="1:11" x14ac:dyDescent="0.3">
      <c r="A19" s="31">
        <v>70000</v>
      </c>
      <c r="B19" s="45">
        <v>30694</v>
      </c>
      <c r="C19" s="33">
        <v>169</v>
      </c>
      <c r="D19" s="33">
        <v>470</v>
      </c>
      <c r="E19" s="21" t="s">
        <v>13</v>
      </c>
      <c r="F19" s="37">
        <f t="shared" si="0"/>
        <v>110124</v>
      </c>
      <c r="G19" s="13">
        <f t="shared" si="5"/>
        <v>0.43848571428571431</v>
      </c>
      <c r="H19" s="13">
        <f t="shared" si="1"/>
        <v>79430</v>
      </c>
      <c r="I19" s="14">
        <f t="shared" si="2"/>
        <v>0.57319999999999993</v>
      </c>
      <c r="J19" s="15">
        <f t="shared" si="3"/>
        <v>3.2696782639856536E-2</v>
      </c>
      <c r="K19" s="38">
        <f t="shared" si="4"/>
        <v>0.12100281143118341</v>
      </c>
    </row>
    <row r="20" spans="1:11" x14ac:dyDescent="0.3">
      <c r="A20" s="31">
        <v>73000</v>
      </c>
      <c r="B20" s="45">
        <v>31415</v>
      </c>
      <c r="C20" s="33">
        <v>148</v>
      </c>
      <c r="D20" s="32">
        <v>530</v>
      </c>
      <c r="E20" s="21" t="s">
        <v>18</v>
      </c>
      <c r="F20" s="37">
        <f t="shared" si="0"/>
        <v>109855</v>
      </c>
      <c r="G20" s="13">
        <f t="shared" si="5"/>
        <v>0.43034246575342466</v>
      </c>
      <c r="H20" s="13">
        <f t="shared" si="1"/>
        <v>78440</v>
      </c>
      <c r="I20" s="14">
        <f t="shared" si="2"/>
        <v>0.50486301369863007</v>
      </c>
      <c r="J20" s="15">
        <f t="shared" si="3"/>
        <v>3.3693168435182441E-2</v>
      </c>
      <c r="K20" s="38">
        <f t="shared" si="4"/>
        <v>0.1225968333151366</v>
      </c>
    </row>
    <row r="21" spans="1:11" x14ac:dyDescent="0.3">
      <c r="A21" s="31">
        <v>76000</v>
      </c>
      <c r="B21" s="45">
        <v>43775</v>
      </c>
      <c r="C21" s="33">
        <v>51</v>
      </c>
      <c r="D21" s="32">
        <v>737</v>
      </c>
      <c r="E21" s="21" t="s">
        <v>13</v>
      </c>
      <c r="F21" s="37">
        <f t="shared" si="0"/>
        <v>81362</v>
      </c>
      <c r="G21" s="13">
        <f t="shared" si="5"/>
        <v>0.57598684210526319</v>
      </c>
      <c r="H21" s="13">
        <f t="shared" si="1"/>
        <v>37587</v>
      </c>
      <c r="I21" s="14">
        <f t="shared" si="2"/>
        <v>7.0552631578947311E-2</v>
      </c>
      <c r="J21" s="15">
        <f t="shared" si="3"/>
        <v>1.6170525247991785E-2</v>
      </c>
      <c r="K21" s="38">
        <f t="shared" si="4"/>
        <v>7.5602374755914248E-2</v>
      </c>
    </row>
    <row r="22" spans="1:11" x14ac:dyDescent="0.3">
      <c r="A22" s="31">
        <v>77000</v>
      </c>
      <c r="B22" s="45">
        <v>32445</v>
      </c>
      <c r="C22" s="33">
        <v>164</v>
      </c>
      <c r="D22" s="32">
        <v>510</v>
      </c>
      <c r="E22" s="21" t="s">
        <v>18</v>
      </c>
      <c r="F22" s="37">
        <f t="shared" si="0"/>
        <v>116085</v>
      </c>
      <c r="G22" s="13">
        <f t="shared" si="5"/>
        <v>0.42136363636363638</v>
      </c>
      <c r="H22" s="13">
        <f t="shared" si="1"/>
        <v>83640</v>
      </c>
      <c r="I22" s="14">
        <f t="shared" si="2"/>
        <v>0.5075974025974026</v>
      </c>
      <c r="J22" s="15">
        <f t="shared" si="3"/>
        <v>3.049353560146062E-2</v>
      </c>
      <c r="K22" s="38">
        <f t="shared" si="4"/>
        <v>0.10909827849730935</v>
      </c>
    </row>
    <row r="23" spans="1:11" x14ac:dyDescent="0.3">
      <c r="A23" s="31">
        <v>81000</v>
      </c>
      <c r="B23" s="45">
        <v>32445</v>
      </c>
      <c r="C23" s="33">
        <v>168</v>
      </c>
      <c r="D23" s="32">
        <v>530</v>
      </c>
      <c r="E23" s="21" t="s">
        <v>18</v>
      </c>
      <c r="F23" s="37">
        <f t="shared" si="0"/>
        <v>121485</v>
      </c>
      <c r="G23" s="13">
        <f t="shared" si="5"/>
        <v>0.40055555555555555</v>
      </c>
      <c r="H23" s="13">
        <f t="shared" si="1"/>
        <v>89040</v>
      </c>
      <c r="I23" s="14">
        <f t="shared" si="2"/>
        <v>0.49981481481481471</v>
      </c>
      <c r="J23" s="15">
        <f t="shared" si="3"/>
        <v>2.9376186458299536E-2</v>
      </c>
      <c r="K23" s="38">
        <f t="shared" si="4"/>
        <v>0.10166762034459143</v>
      </c>
    </row>
    <row r="24" spans="1:11" x14ac:dyDescent="0.3">
      <c r="A24" s="31">
        <v>96000</v>
      </c>
      <c r="B24" s="45">
        <v>50985</v>
      </c>
      <c r="C24" s="33">
        <v>111</v>
      </c>
      <c r="D24" s="33">
        <v>600</v>
      </c>
      <c r="E24" s="21" t="s">
        <v>15</v>
      </c>
      <c r="F24" s="37">
        <f t="shared" si="0"/>
        <v>117585</v>
      </c>
      <c r="G24" s="13">
        <f t="shared" si="5"/>
        <v>0.53109375000000003</v>
      </c>
      <c r="H24" s="13">
        <f t="shared" si="1"/>
        <v>66600</v>
      </c>
      <c r="I24" s="14">
        <f t="shared" si="2"/>
        <v>0.22484375000000001</v>
      </c>
      <c r="J24" s="15">
        <f t="shared" si="3"/>
        <v>2.2167896443845869E-2</v>
      </c>
      <c r="K24" s="38">
        <f t="shared" si="4"/>
        <v>9.4287953427827143E-2</v>
      </c>
    </row>
    <row r="25" spans="1:11" x14ac:dyDescent="0.3">
      <c r="A25" s="31">
        <v>100000</v>
      </c>
      <c r="B25" s="45">
        <v>40170</v>
      </c>
      <c r="C25" s="33">
        <v>194</v>
      </c>
      <c r="D25" s="33">
        <v>640</v>
      </c>
      <c r="E25" s="21" t="s">
        <v>13</v>
      </c>
      <c r="F25" s="37">
        <f t="shared" si="0"/>
        <v>164330</v>
      </c>
      <c r="G25" s="13">
        <f t="shared" si="5"/>
        <v>0.4017</v>
      </c>
      <c r="H25" s="13">
        <f t="shared" si="1"/>
        <v>124160</v>
      </c>
      <c r="I25" s="14">
        <f t="shared" si="2"/>
        <v>0.64329999999999998</v>
      </c>
      <c r="J25" s="15">
        <f t="shared" si="3"/>
        <v>3.1200964702669864E-2</v>
      </c>
      <c r="K25" s="38">
        <f t="shared" si="4"/>
        <v>0.10963601311266369</v>
      </c>
    </row>
    <row r="26" spans="1:11" x14ac:dyDescent="0.3">
      <c r="A26" s="31">
        <v>104000</v>
      </c>
      <c r="B26" s="45">
        <v>46350</v>
      </c>
      <c r="C26" s="33">
        <v>141</v>
      </c>
      <c r="D26" s="33">
        <v>700</v>
      </c>
      <c r="E26" s="21" t="s">
        <v>13</v>
      </c>
      <c r="F26" s="37">
        <f t="shared" si="0"/>
        <v>145050</v>
      </c>
      <c r="G26" s="13">
        <f t="shared" si="5"/>
        <v>0.44567307692307695</v>
      </c>
      <c r="H26" s="13">
        <f t="shared" si="1"/>
        <v>98700</v>
      </c>
      <c r="I26" s="14">
        <f t="shared" si="2"/>
        <v>0.3947115384615385</v>
      </c>
      <c r="J26" s="15">
        <f t="shared" si="3"/>
        <v>2.8718486023864953E-2</v>
      </c>
      <c r="K26" s="38">
        <f t="shared" si="4"/>
        <v>0.10584122248743588</v>
      </c>
    </row>
    <row r="27" spans="1:11" x14ac:dyDescent="0.3">
      <c r="A27" s="31">
        <v>110000</v>
      </c>
      <c r="B27" s="45">
        <v>36050</v>
      </c>
      <c r="C27" s="33">
        <v>106</v>
      </c>
      <c r="D27" s="32">
        <v>1230</v>
      </c>
      <c r="E27" s="21" t="s">
        <v>15</v>
      </c>
      <c r="F27" s="37">
        <f t="shared" si="0"/>
        <v>166430</v>
      </c>
      <c r="G27" s="13">
        <f t="shared" si="5"/>
        <v>0.3277272727272727</v>
      </c>
      <c r="H27" s="13">
        <f t="shared" si="1"/>
        <v>130380</v>
      </c>
      <c r="I27" s="14">
        <f t="shared" si="2"/>
        <v>0.5129999999999999</v>
      </c>
      <c r="J27" s="15">
        <f t="shared" si="3"/>
        <v>4.7994790784564589E-2</v>
      </c>
      <c r="K27" s="38">
        <f t="shared" si="4"/>
        <v>0.15215338027589054</v>
      </c>
    </row>
    <row r="28" spans="1:11" x14ac:dyDescent="0.3">
      <c r="A28" s="31">
        <v>115000</v>
      </c>
      <c r="B28" s="45">
        <v>42230</v>
      </c>
      <c r="C28" s="33">
        <v>106</v>
      </c>
      <c r="D28" s="32">
        <v>1110</v>
      </c>
      <c r="E28" s="21" t="s">
        <v>15</v>
      </c>
      <c r="F28" s="37">
        <f t="shared" si="0"/>
        <v>159890</v>
      </c>
      <c r="G28" s="13">
        <f t="shared" si="5"/>
        <v>0.36721739130434783</v>
      </c>
      <c r="H28" s="13">
        <f t="shared" si="1"/>
        <v>117660</v>
      </c>
      <c r="I28" s="14">
        <f t="shared" si="2"/>
        <v>0.39034782608695662</v>
      </c>
      <c r="J28" s="15">
        <f t="shared" si="3"/>
        <v>3.8012673688949672E-2</v>
      </c>
      <c r="K28" s="38">
        <f t="shared" si="4"/>
        <v>0.12502370151710651</v>
      </c>
    </row>
    <row r="29" spans="1:11" x14ac:dyDescent="0.3">
      <c r="A29" s="31">
        <v>116000</v>
      </c>
      <c r="B29" s="45">
        <v>51294</v>
      </c>
      <c r="C29" s="33">
        <v>149</v>
      </c>
      <c r="D29" s="33">
        <v>800</v>
      </c>
      <c r="E29" s="21" t="s">
        <v>15</v>
      </c>
      <c r="F29" s="37">
        <f t="shared" si="0"/>
        <v>170494</v>
      </c>
      <c r="G29" s="13">
        <f t="shared" si="5"/>
        <v>0.44218965517241382</v>
      </c>
      <c r="H29" s="13">
        <f t="shared" si="1"/>
        <v>119200</v>
      </c>
      <c r="I29" s="14">
        <f t="shared" si="2"/>
        <v>0.4697758620689656</v>
      </c>
      <c r="J29" s="15">
        <f t="shared" si="3"/>
        <v>3.150155761283413E-2</v>
      </c>
      <c r="K29" s="38">
        <f t="shared" si="4"/>
        <v>0.11627823644884772</v>
      </c>
    </row>
    <row r="30" spans="1:11" x14ac:dyDescent="0.3">
      <c r="A30" s="31">
        <v>135000</v>
      </c>
      <c r="B30" s="45">
        <v>49440</v>
      </c>
      <c r="C30" s="33">
        <v>122</v>
      </c>
      <c r="D30" s="32">
        <v>1250</v>
      </c>
      <c r="E30" s="21" t="s">
        <v>15</v>
      </c>
      <c r="F30" s="37">
        <f t="shared" si="0"/>
        <v>201940</v>
      </c>
      <c r="G30" s="13">
        <f t="shared" si="5"/>
        <v>0.36622222222222223</v>
      </c>
      <c r="H30" s="13">
        <f t="shared" si="1"/>
        <v>152500</v>
      </c>
      <c r="I30" s="14">
        <f t="shared" si="2"/>
        <v>0.49585185185185177</v>
      </c>
      <c r="J30" s="15">
        <f t="shared" si="3"/>
        <v>4.0404341388345255E-2</v>
      </c>
      <c r="K30" s="38">
        <f t="shared" si="4"/>
        <v>0.13418575171558311</v>
      </c>
    </row>
    <row r="31" spans="1:11" x14ac:dyDescent="0.3">
      <c r="A31" s="31">
        <v>136000</v>
      </c>
      <c r="B31" s="45">
        <v>51397</v>
      </c>
      <c r="C31" s="33">
        <v>121</v>
      </c>
      <c r="D31" s="32">
        <v>1250</v>
      </c>
      <c r="E31" s="21" t="s">
        <v>15</v>
      </c>
      <c r="F31" s="37">
        <f t="shared" si="0"/>
        <v>202647</v>
      </c>
      <c r="G31" s="13">
        <f t="shared" si="5"/>
        <v>0.37791911764705882</v>
      </c>
      <c r="H31" s="13">
        <f t="shared" si="1"/>
        <v>151250</v>
      </c>
      <c r="I31" s="14">
        <f t="shared" si="2"/>
        <v>0.49005147058823528</v>
      </c>
      <c r="J31" s="15">
        <f t="shared" si="3"/>
        <v>4.0344044793499734E-2</v>
      </c>
      <c r="K31" s="38">
        <f t="shared" si="4"/>
        <v>0.13620420408079559</v>
      </c>
    </row>
    <row r="32" spans="1:11" x14ac:dyDescent="0.3">
      <c r="A32" s="31">
        <v>155000</v>
      </c>
      <c r="B32" s="45">
        <v>62830</v>
      </c>
      <c r="C32" s="33">
        <v>108</v>
      </c>
      <c r="D32" s="32">
        <v>1470</v>
      </c>
      <c r="E32" s="21" t="s">
        <v>15</v>
      </c>
      <c r="F32" s="37">
        <f t="shared" si="0"/>
        <v>221590</v>
      </c>
      <c r="G32" s="13">
        <f t="shared" si="5"/>
        <v>0.40535483870967742</v>
      </c>
      <c r="H32" s="13">
        <f t="shared" si="1"/>
        <v>158760</v>
      </c>
      <c r="I32" s="14">
        <f t="shared" si="2"/>
        <v>0.42961290322580648</v>
      </c>
      <c r="J32" s="15">
        <f t="shared" si="3"/>
        <v>4.0510567940230446E-2</v>
      </c>
      <c r="K32" s="38">
        <f t="shared" si="4"/>
        <v>0.14184982023673509</v>
      </c>
    </row>
    <row r="33" spans="1:11" x14ac:dyDescent="0.3">
      <c r="A33" s="31">
        <v>182500</v>
      </c>
      <c r="B33" s="45">
        <v>70040</v>
      </c>
      <c r="C33" s="33">
        <v>62</v>
      </c>
      <c r="D33" s="32">
        <v>3190</v>
      </c>
      <c r="E33" s="21" t="s">
        <v>14</v>
      </c>
      <c r="F33" s="37">
        <f t="shared" si="0"/>
        <v>267820</v>
      </c>
      <c r="G33" s="13">
        <f t="shared" si="5"/>
        <v>0.38378082191780821</v>
      </c>
      <c r="H33" s="13">
        <f t="shared" si="1"/>
        <v>197780</v>
      </c>
      <c r="I33" s="14">
        <f t="shared" si="2"/>
        <v>0.46750684931506847</v>
      </c>
      <c r="J33" s="15">
        <f t="shared" si="3"/>
        <v>7.706352044492859E-2</v>
      </c>
      <c r="K33" s="38">
        <f t="shared" si="4"/>
        <v>0.26992533305363597</v>
      </c>
    </row>
    <row r="34" spans="1:11" x14ac:dyDescent="0.3">
      <c r="A34" s="31">
        <v>206000</v>
      </c>
      <c r="B34" s="45">
        <v>81370</v>
      </c>
      <c r="C34" s="33">
        <v>152</v>
      </c>
      <c r="D34" s="32">
        <v>1620</v>
      </c>
      <c r="E34" s="21" t="s">
        <v>16</v>
      </c>
      <c r="F34" s="37">
        <f t="shared" si="0"/>
        <v>327610</v>
      </c>
      <c r="G34" s="13">
        <f t="shared" si="5"/>
        <v>0.39500000000000002</v>
      </c>
      <c r="H34" s="13">
        <f t="shared" si="1"/>
        <v>246240</v>
      </c>
      <c r="I34" s="14">
        <f t="shared" si="2"/>
        <v>0.5903398058252427</v>
      </c>
      <c r="J34" s="15">
        <f t="shared" si="3"/>
        <v>3.7306500941820087E-2</v>
      </c>
      <c r="K34" s="38">
        <f t="shared" si="4"/>
        <v>0.12994153955760335</v>
      </c>
    </row>
    <row r="35" spans="1:11" x14ac:dyDescent="0.3">
      <c r="A35" s="31">
        <v>233000</v>
      </c>
      <c r="B35" s="45">
        <v>108150</v>
      </c>
      <c r="C35" s="33">
        <v>88</v>
      </c>
      <c r="D35" s="32">
        <v>2700</v>
      </c>
      <c r="E35" s="21" t="s">
        <v>15</v>
      </c>
      <c r="F35" s="37">
        <f t="shared" si="0"/>
        <v>345750</v>
      </c>
      <c r="G35" s="13">
        <f t="shared" si="5"/>
        <v>0.46416309012875534</v>
      </c>
      <c r="H35" s="13">
        <f t="shared" si="1"/>
        <v>237600</v>
      </c>
      <c r="I35" s="14">
        <f t="shared" si="2"/>
        <v>0.48390557939914158</v>
      </c>
      <c r="J35" s="15">
        <f t="shared" si="3"/>
        <v>5.5294274708410418E-2</v>
      </c>
      <c r="K35" s="38">
        <f t="shared" si="4"/>
        <v>0.21707026855363964</v>
      </c>
    </row>
    <row r="36" spans="1:11" x14ac:dyDescent="0.3">
      <c r="A36" s="31">
        <v>238000</v>
      </c>
      <c r="B36" s="45">
        <v>97850</v>
      </c>
      <c r="C36" s="33">
        <v>87</v>
      </c>
      <c r="D36" s="32">
        <v>2950</v>
      </c>
      <c r="E36" s="21" t="s">
        <v>15</v>
      </c>
      <c r="F36" s="37">
        <f t="shared" ref="F36:F67" si="6">B36+D36*C36</f>
        <v>354500</v>
      </c>
      <c r="G36" s="13">
        <f t="shared" si="5"/>
        <v>0.41113445378151259</v>
      </c>
      <c r="H36" s="13">
        <f t="shared" ref="H36:H67" si="7">C36*D36</f>
        <v>256650</v>
      </c>
      <c r="I36" s="14">
        <f t="shared" ref="I36:I67" si="8">(F36/A36)-1</f>
        <v>0.48949579831932777</v>
      </c>
      <c r="J36" s="15">
        <f t="shared" ref="J36:J67" si="9">(1+I36)^(12/C36)-1</f>
        <v>5.6495100221476635E-2</v>
      </c>
      <c r="K36" s="38">
        <f t="shared" ref="K36:K67" si="10">(1+RATE(C36,-D36,A36-B36))^12-1</f>
        <v>0.20343593983986552</v>
      </c>
    </row>
    <row r="37" spans="1:11" x14ac:dyDescent="0.3">
      <c r="A37" s="31">
        <v>239000</v>
      </c>
      <c r="B37" s="45">
        <v>64890</v>
      </c>
      <c r="C37" s="33">
        <v>56</v>
      </c>
      <c r="D37" s="32">
        <v>5210</v>
      </c>
      <c r="E37" s="21" t="s">
        <v>15</v>
      </c>
      <c r="F37" s="37">
        <f t="shared" si="6"/>
        <v>356650</v>
      </c>
      <c r="G37" s="13">
        <f t="shared" si="5"/>
        <v>0.27150627615062761</v>
      </c>
      <c r="H37" s="13">
        <f t="shared" si="7"/>
        <v>291760</v>
      </c>
      <c r="I37" s="14">
        <f t="shared" si="8"/>
        <v>0.49225941422594133</v>
      </c>
      <c r="J37" s="15">
        <f t="shared" si="9"/>
        <v>8.9563022762831013E-2</v>
      </c>
      <c r="K37" s="38">
        <f t="shared" si="10"/>
        <v>0.26991850269506168</v>
      </c>
    </row>
    <row r="38" spans="1:11" x14ac:dyDescent="0.3">
      <c r="A38" s="31">
        <v>240000</v>
      </c>
      <c r="B38" s="45">
        <v>66950</v>
      </c>
      <c r="C38" s="33">
        <v>53</v>
      </c>
      <c r="D38" s="32">
        <v>5310</v>
      </c>
      <c r="E38" s="21" t="s">
        <v>15</v>
      </c>
      <c r="F38" s="37">
        <f t="shared" si="6"/>
        <v>348380</v>
      </c>
      <c r="G38" s="13">
        <f t="shared" si="5"/>
        <v>0.27895833333333331</v>
      </c>
      <c r="H38" s="13">
        <f t="shared" si="7"/>
        <v>281430</v>
      </c>
      <c r="I38" s="14">
        <f t="shared" si="8"/>
        <v>0.45158333333333323</v>
      </c>
      <c r="J38" s="15">
        <f t="shared" si="9"/>
        <v>8.8036502180891985E-2</v>
      </c>
      <c r="K38" s="38">
        <f t="shared" si="10"/>
        <v>0.26627790030410692</v>
      </c>
    </row>
    <row r="39" spans="1:11" x14ac:dyDescent="0.3">
      <c r="A39" s="31">
        <v>240000</v>
      </c>
      <c r="B39" s="45">
        <v>123600</v>
      </c>
      <c r="C39" s="33">
        <v>103</v>
      </c>
      <c r="D39" s="32">
        <v>2340</v>
      </c>
      <c r="E39" s="21" t="s">
        <v>15</v>
      </c>
      <c r="F39" s="37">
        <f t="shared" si="6"/>
        <v>364620</v>
      </c>
      <c r="G39" s="13">
        <f t="shared" si="5"/>
        <v>0.51500000000000001</v>
      </c>
      <c r="H39" s="13">
        <f t="shared" si="7"/>
        <v>241020</v>
      </c>
      <c r="I39" s="14">
        <f t="shared" si="8"/>
        <v>0.51924999999999999</v>
      </c>
      <c r="J39" s="15">
        <f t="shared" si="9"/>
        <v>4.9930830673489135E-2</v>
      </c>
      <c r="K39" s="38">
        <f t="shared" si="10"/>
        <v>0.21415120635916329</v>
      </c>
    </row>
    <row r="40" spans="1:11" x14ac:dyDescent="0.3">
      <c r="A40" s="31">
        <v>242000</v>
      </c>
      <c r="B40" s="45">
        <v>64890</v>
      </c>
      <c r="C40" s="33">
        <v>54</v>
      </c>
      <c r="D40" s="32">
        <v>5440</v>
      </c>
      <c r="E40" s="21" t="s">
        <v>15</v>
      </c>
      <c r="F40" s="37">
        <f t="shared" si="6"/>
        <v>358650</v>
      </c>
      <c r="G40" s="13">
        <f t="shared" si="5"/>
        <v>0.26814049586776861</v>
      </c>
      <c r="H40" s="13">
        <f t="shared" si="7"/>
        <v>293760</v>
      </c>
      <c r="I40" s="14">
        <f t="shared" si="8"/>
        <v>0.48202479338842985</v>
      </c>
      <c r="J40" s="15">
        <f t="shared" si="9"/>
        <v>9.1359622694245024E-2</v>
      </c>
      <c r="K40" s="38">
        <f t="shared" si="10"/>
        <v>0.27401369143140841</v>
      </c>
    </row>
    <row r="41" spans="1:11" x14ac:dyDescent="0.3">
      <c r="A41" s="31">
        <v>243500</v>
      </c>
      <c r="B41" s="45">
        <v>91670</v>
      </c>
      <c r="C41" s="33">
        <v>54</v>
      </c>
      <c r="D41" s="32">
        <v>4810</v>
      </c>
      <c r="E41" s="21" t="s">
        <v>15</v>
      </c>
      <c r="F41" s="37">
        <f t="shared" si="6"/>
        <v>351410</v>
      </c>
      <c r="G41" s="13">
        <f t="shared" si="5"/>
        <v>0.37646817248459957</v>
      </c>
      <c r="H41" s="13">
        <f t="shared" si="7"/>
        <v>259740</v>
      </c>
      <c r="I41" s="14">
        <f t="shared" si="8"/>
        <v>0.44316221765913766</v>
      </c>
      <c r="J41" s="15">
        <f t="shared" si="9"/>
        <v>8.4934118137857562E-2</v>
      </c>
      <c r="K41" s="38">
        <f t="shared" si="10"/>
        <v>0.29516899394431517</v>
      </c>
    </row>
    <row r="42" spans="1:11" x14ac:dyDescent="0.3">
      <c r="A42" s="31">
        <v>280000</v>
      </c>
      <c r="B42" s="45">
        <v>180250</v>
      </c>
      <c r="C42" s="33">
        <v>130</v>
      </c>
      <c r="D42" s="32">
        <v>1630</v>
      </c>
      <c r="E42" s="21" t="s">
        <v>15</v>
      </c>
      <c r="F42" s="37">
        <f t="shared" si="6"/>
        <v>392150</v>
      </c>
      <c r="G42" s="13">
        <f t="shared" si="5"/>
        <v>0.64375000000000004</v>
      </c>
      <c r="H42" s="13">
        <f t="shared" si="7"/>
        <v>211900</v>
      </c>
      <c r="I42" s="14">
        <f t="shared" si="8"/>
        <v>0.40053571428571422</v>
      </c>
      <c r="J42" s="15">
        <f t="shared" si="9"/>
        <v>3.1582768016740648E-2</v>
      </c>
      <c r="K42" s="38">
        <f t="shared" si="10"/>
        <v>0.17419165340003451</v>
      </c>
    </row>
    <row r="43" spans="1:11" x14ac:dyDescent="0.3">
      <c r="A43" s="31">
        <v>305000</v>
      </c>
      <c r="B43" s="45">
        <v>118450</v>
      </c>
      <c r="C43" s="33">
        <v>103</v>
      </c>
      <c r="D43" s="32">
        <v>3370</v>
      </c>
      <c r="E43" s="21" t="s">
        <v>15</v>
      </c>
      <c r="F43" s="37">
        <f t="shared" si="6"/>
        <v>465560</v>
      </c>
      <c r="G43" s="13">
        <f t="shared" si="5"/>
        <v>0.3883606557377049</v>
      </c>
      <c r="H43" s="13">
        <f t="shared" si="7"/>
        <v>347110</v>
      </c>
      <c r="I43" s="14">
        <f t="shared" si="8"/>
        <v>0.52642622950819673</v>
      </c>
      <c r="J43" s="15">
        <f t="shared" si="9"/>
        <v>5.0507420956029891E-2</v>
      </c>
      <c r="K43" s="38">
        <f t="shared" si="10"/>
        <v>0.17524554251602997</v>
      </c>
    </row>
    <row r="44" spans="1:11" x14ac:dyDescent="0.3">
      <c r="A44" s="31">
        <v>340000</v>
      </c>
      <c r="B44" s="45">
        <v>164800</v>
      </c>
      <c r="C44" s="33">
        <v>103</v>
      </c>
      <c r="D44" s="32">
        <v>3460</v>
      </c>
      <c r="E44" s="21" t="s">
        <v>15</v>
      </c>
      <c r="F44" s="37">
        <f t="shared" si="6"/>
        <v>521180</v>
      </c>
      <c r="G44" s="13">
        <f t="shared" si="5"/>
        <v>0.48470588235294115</v>
      </c>
      <c r="H44" s="13">
        <f t="shared" si="7"/>
        <v>356380</v>
      </c>
      <c r="I44" s="14">
        <f t="shared" si="8"/>
        <v>0.53288235294117636</v>
      </c>
      <c r="J44" s="15">
        <f t="shared" si="9"/>
        <v>5.1024109827355835E-2</v>
      </c>
      <c r="K44" s="38">
        <f t="shared" si="10"/>
        <v>0.20744275490584241</v>
      </c>
    </row>
    <row r="45" spans="1:11" x14ac:dyDescent="0.3">
      <c r="A45" s="31">
        <v>350000</v>
      </c>
      <c r="B45" s="45">
        <v>203940</v>
      </c>
      <c r="C45" s="33">
        <v>130</v>
      </c>
      <c r="D45" s="32">
        <v>2130</v>
      </c>
      <c r="E45" s="21" t="s">
        <v>15</v>
      </c>
      <c r="F45" s="37">
        <f t="shared" si="6"/>
        <v>480840</v>
      </c>
      <c r="G45" s="13">
        <f t="shared" si="5"/>
        <v>0.58268571428571425</v>
      </c>
      <c r="H45" s="13">
        <f t="shared" si="7"/>
        <v>276900</v>
      </c>
      <c r="I45" s="14">
        <f t="shared" si="8"/>
        <v>0.3738285714285714</v>
      </c>
      <c r="J45" s="15">
        <f t="shared" si="9"/>
        <v>2.9751029560440401E-2</v>
      </c>
      <c r="K45" s="38">
        <f t="shared" si="10"/>
        <v>0.14190386802777399</v>
      </c>
    </row>
    <row r="46" spans="1:11" x14ac:dyDescent="0.3">
      <c r="A46" s="31">
        <v>390000</v>
      </c>
      <c r="B46" s="45">
        <v>159650</v>
      </c>
      <c r="C46" s="33">
        <v>103</v>
      </c>
      <c r="D46" s="32">
        <v>4270</v>
      </c>
      <c r="E46" s="21" t="s">
        <v>15</v>
      </c>
      <c r="F46" s="37">
        <f t="shared" si="6"/>
        <v>599460</v>
      </c>
      <c r="G46" s="13">
        <f t="shared" si="5"/>
        <v>0.40935897435897434</v>
      </c>
      <c r="H46" s="13">
        <f t="shared" si="7"/>
        <v>439810</v>
      </c>
      <c r="I46" s="14">
        <f t="shared" si="8"/>
        <v>0.53707692307692301</v>
      </c>
      <c r="J46" s="15">
        <f t="shared" si="9"/>
        <v>5.1358775329091833E-2</v>
      </c>
      <c r="K46" s="38">
        <f t="shared" si="10"/>
        <v>0.18432925374368758</v>
      </c>
    </row>
    <row r="47" spans="1:11" x14ac:dyDescent="0.3">
      <c r="A47" s="31">
        <v>445000</v>
      </c>
      <c r="B47" s="45">
        <v>195700</v>
      </c>
      <c r="C47" s="33">
        <v>103</v>
      </c>
      <c r="D47" s="32">
        <v>4620</v>
      </c>
      <c r="E47" s="21" t="s">
        <v>15</v>
      </c>
      <c r="F47" s="37">
        <f t="shared" si="6"/>
        <v>671560</v>
      </c>
      <c r="G47" s="13">
        <f t="shared" si="5"/>
        <v>0.43977528089887641</v>
      </c>
      <c r="H47" s="13">
        <f t="shared" si="7"/>
        <v>475860</v>
      </c>
      <c r="I47" s="14">
        <f t="shared" si="8"/>
        <v>0.50912359550561792</v>
      </c>
      <c r="J47" s="15">
        <f t="shared" si="9"/>
        <v>4.9113094960426151E-2</v>
      </c>
      <c r="K47" s="38">
        <f t="shared" si="10"/>
        <v>0.18423101163936173</v>
      </c>
    </row>
    <row r="48" spans="1:11" x14ac:dyDescent="0.3">
      <c r="A48" s="31">
        <v>480000</v>
      </c>
      <c r="B48" s="45">
        <v>100940</v>
      </c>
      <c r="C48" s="33">
        <v>52</v>
      </c>
      <c r="D48" s="32">
        <v>12630</v>
      </c>
      <c r="E48" s="21" t="s">
        <v>15</v>
      </c>
      <c r="F48" s="37">
        <f t="shared" si="6"/>
        <v>757700</v>
      </c>
      <c r="G48" s="13">
        <f t="shared" si="5"/>
        <v>0.21029166666666665</v>
      </c>
      <c r="H48" s="13">
        <f t="shared" si="7"/>
        <v>656760</v>
      </c>
      <c r="I48" s="14">
        <f t="shared" si="8"/>
        <v>0.57854166666666673</v>
      </c>
      <c r="J48" s="15">
        <f t="shared" si="9"/>
        <v>0.11109551904567794</v>
      </c>
      <c r="K48" s="38">
        <f t="shared" si="10"/>
        <v>0.31711651768927274</v>
      </c>
    </row>
    <row r="49" spans="1:11" x14ac:dyDescent="0.3">
      <c r="A49" s="31">
        <v>490000</v>
      </c>
      <c r="B49" s="45">
        <v>257500</v>
      </c>
      <c r="C49" s="33">
        <v>130</v>
      </c>
      <c r="D49" s="32">
        <v>3260</v>
      </c>
      <c r="E49" s="21" t="s">
        <v>15</v>
      </c>
      <c r="F49" s="37">
        <f t="shared" si="6"/>
        <v>681300</v>
      </c>
      <c r="G49" s="13">
        <f t="shared" si="5"/>
        <v>0.52551020408163263</v>
      </c>
      <c r="H49" s="13">
        <f t="shared" si="7"/>
        <v>423800</v>
      </c>
      <c r="I49" s="14">
        <f t="shared" si="8"/>
        <v>0.39040816326530603</v>
      </c>
      <c r="J49" s="15">
        <f t="shared" si="9"/>
        <v>3.0891921221027463E-2</v>
      </c>
      <c r="K49" s="38">
        <f t="shared" si="10"/>
        <v>0.13138798017093856</v>
      </c>
    </row>
    <row r="50" spans="1:11" x14ac:dyDescent="0.3">
      <c r="A50" s="31">
        <v>520000</v>
      </c>
      <c r="B50" s="45">
        <v>203940</v>
      </c>
      <c r="C50" s="33">
        <v>184</v>
      </c>
      <c r="D50" s="32">
        <v>3470</v>
      </c>
      <c r="E50" s="21" t="s">
        <v>17</v>
      </c>
      <c r="F50" s="37">
        <f t="shared" si="6"/>
        <v>842420</v>
      </c>
      <c r="G50" s="13">
        <f t="shared" si="5"/>
        <v>0.39219230769230767</v>
      </c>
      <c r="H50" s="13">
        <f t="shared" si="7"/>
        <v>638480</v>
      </c>
      <c r="I50" s="14">
        <f t="shared" si="8"/>
        <v>0.62003846153846154</v>
      </c>
      <c r="J50" s="15">
        <f t="shared" si="9"/>
        <v>3.1964351459608409E-2</v>
      </c>
      <c r="K50" s="38">
        <f t="shared" si="10"/>
        <v>0.11062208266458406</v>
      </c>
    </row>
    <row r="51" spans="1:11" x14ac:dyDescent="0.3">
      <c r="A51" s="31">
        <v>545000</v>
      </c>
      <c r="B51" s="45">
        <v>221450</v>
      </c>
      <c r="C51" s="33">
        <v>103</v>
      </c>
      <c r="D51" s="32">
        <v>5730</v>
      </c>
      <c r="E51" s="21" t="s">
        <v>15</v>
      </c>
      <c r="F51" s="37">
        <f t="shared" si="6"/>
        <v>811640</v>
      </c>
      <c r="G51" s="13">
        <f t="shared" si="5"/>
        <v>0.40633027522935777</v>
      </c>
      <c r="H51" s="13">
        <f t="shared" si="7"/>
        <v>590190</v>
      </c>
      <c r="I51" s="14">
        <f t="shared" si="8"/>
        <v>0.48924770642201842</v>
      </c>
      <c r="J51" s="15">
        <f t="shared" si="9"/>
        <v>4.7493865221085674E-2</v>
      </c>
      <c r="K51" s="38">
        <f t="shared" si="10"/>
        <v>0.168381108988088</v>
      </c>
    </row>
    <row r="52" spans="1:11" x14ac:dyDescent="0.3">
      <c r="A52" s="31">
        <v>620000</v>
      </c>
      <c r="B52" s="45">
        <v>303850</v>
      </c>
      <c r="C52" s="33">
        <v>125</v>
      </c>
      <c r="D52" s="32">
        <v>4630</v>
      </c>
      <c r="E52" s="21" t="s">
        <v>15</v>
      </c>
      <c r="F52" s="37">
        <f t="shared" si="6"/>
        <v>882600</v>
      </c>
      <c r="G52" s="13">
        <f t="shared" si="5"/>
        <v>0.4900806451612903</v>
      </c>
      <c r="H52" s="13">
        <f t="shared" si="7"/>
        <v>578750</v>
      </c>
      <c r="I52" s="14">
        <f t="shared" si="8"/>
        <v>0.42354838709677423</v>
      </c>
      <c r="J52" s="15">
        <f t="shared" si="9"/>
        <v>3.4483896271761072E-2</v>
      </c>
      <c r="K52" s="38">
        <f t="shared" si="10"/>
        <v>0.13811432196793927</v>
      </c>
    </row>
    <row r="53" spans="1:11" x14ac:dyDescent="0.3">
      <c r="A53" s="31">
        <v>720000</v>
      </c>
      <c r="B53" s="45">
        <v>152440</v>
      </c>
      <c r="C53" s="33">
        <v>52</v>
      </c>
      <c r="D53" s="32">
        <v>18860</v>
      </c>
      <c r="E53" s="21" t="s">
        <v>15</v>
      </c>
      <c r="F53" s="37">
        <f t="shared" si="6"/>
        <v>1133160</v>
      </c>
      <c r="G53" s="13">
        <f t="shared" si="5"/>
        <v>0.21172222222222223</v>
      </c>
      <c r="H53" s="13">
        <f t="shared" si="7"/>
        <v>980720</v>
      </c>
      <c r="I53" s="14">
        <f t="shared" si="8"/>
        <v>0.57383333333333342</v>
      </c>
      <c r="J53" s="15">
        <f t="shared" si="9"/>
        <v>0.11032985322050837</v>
      </c>
      <c r="K53" s="38">
        <f t="shared" si="10"/>
        <v>0.31514164271078893</v>
      </c>
    </row>
    <row r="54" spans="1:11" x14ac:dyDescent="0.3">
      <c r="A54" s="31">
        <v>760000</v>
      </c>
      <c r="B54" s="45">
        <v>360500</v>
      </c>
      <c r="C54" s="33">
        <v>125</v>
      </c>
      <c r="D54" s="32">
        <v>5860</v>
      </c>
      <c r="E54" s="21" t="s">
        <v>15</v>
      </c>
      <c r="F54" s="37">
        <f t="shared" si="6"/>
        <v>1093000</v>
      </c>
      <c r="G54" s="13">
        <f t="shared" si="5"/>
        <v>0.4743421052631579</v>
      </c>
      <c r="H54" s="13">
        <f t="shared" si="7"/>
        <v>732500</v>
      </c>
      <c r="I54" s="14">
        <f t="shared" si="8"/>
        <v>0.43815789473684208</v>
      </c>
      <c r="J54" s="15">
        <f t="shared" si="9"/>
        <v>3.5498396443058189E-2</v>
      </c>
      <c r="K54" s="38">
        <f t="shared" si="10"/>
        <v>0.13855601500713699</v>
      </c>
    </row>
    <row r="55" spans="1:11" x14ac:dyDescent="0.3">
      <c r="A55" s="31">
        <v>760000</v>
      </c>
      <c r="B55" s="45">
        <v>262650</v>
      </c>
      <c r="C55" s="33">
        <v>90</v>
      </c>
      <c r="D55" s="32">
        <v>9730</v>
      </c>
      <c r="E55" s="21" t="s">
        <v>15</v>
      </c>
      <c r="F55" s="37">
        <f t="shared" si="6"/>
        <v>1138350</v>
      </c>
      <c r="G55" s="13">
        <f t="shared" si="5"/>
        <v>0.34559210526315787</v>
      </c>
      <c r="H55" s="13">
        <f t="shared" si="7"/>
        <v>875700</v>
      </c>
      <c r="I55" s="14">
        <f t="shared" si="8"/>
        <v>0.49782894736842098</v>
      </c>
      <c r="J55" s="15">
        <f t="shared" si="9"/>
        <v>5.534622892514296E-2</v>
      </c>
      <c r="K55" s="38">
        <f t="shared" si="10"/>
        <v>0.18060230185097703</v>
      </c>
    </row>
    <row r="56" spans="1:11" x14ac:dyDescent="0.3">
      <c r="A56" s="31">
        <v>870000</v>
      </c>
      <c r="B56" s="45">
        <v>391400</v>
      </c>
      <c r="C56" s="33">
        <v>120</v>
      </c>
      <c r="D56" s="32">
        <v>7400</v>
      </c>
      <c r="E56" s="21" t="s">
        <v>15</v>
      </c>
      <c r="F56" s="37">
        <f t="shared" si="6"/>
        <v>1279400</v>
      </c>
      <c r="G56" s="13">
        <f t="shared" si="5"/>
        <v>0.44988505747126439</v>
      </c>
      <c r="H56" s="13">
        <f t="shared" si="7"/>
        <v>888000</v>
      </c>
      <c r="I56" s="14">
        <f t="shared" si="8"/>
        <v>0.47057471264367812</v>
      </c>
      <c r="J56" s="15">
        <f t="shared" si="9"/>
        <v>3.9318623305089062E-2</v>
      </c>
      <c r="K56" s="38">
        <f t="shared" si="10"/>
        <v>0.14811547527730728</v>
      </c>
    </row>
    <row r="57" spans="1:11" x14ac:dyDescent="0.3">
      <c r="A57" s="31">
        <v>950000</v>
      </c>
      <c r="B57" s="45">
        <v>185400</v>
      </c>
      <c r="C57" s="33">
        <v>52</v>
      </c>
      <c r="D57" s="32">
        <v>24800</v>
      </c>
      <c r="E57" s="21" t="s">
        <v>15</v>
      </c>
      <c r="F57" s="37">
        <f t="shared" si="6"/>
        <v>1475000</v>
      </c>
      <c r="G57" s="13">
        <f t="shared" si="5"/>
        <v>0.19515789473684211</v>
      </c>
      <c r="H57" s="13">
        <f t="shared" si="7"/>
        <v>1289600</v>
      </c>
      <c r="I57" s="14">
        <f t="shared" si="8"/>
        <v>0.55263157894736836</v>
      </c>
      <c r="J57" s="15">
        <f t="shared" si="9"/>
        <v>0.10686004607702149</v>
      </c>
      <c r="K57" s="38">
        <f t="shared" si="10"/>
        <v>0.29756851534966633</v>
      </c>
    </row>
    <row r="58" spans="1:11" x14ac:dyDescent="0.3">
      <c r="A58" s="31">
        <v>1005000</v>
      </c>
      <c r="B58" s="45">
        <v>303850</v>
      </c>
      <c r="C58" s="33">
        <v>90</v>
      </c>
      <c r="D58" s="32">
        <v>13460</v>
      </c>
      <c r="E58" s="21" t="s">
        <v>15</v>
      </c>
      <c r="F58" s="37">
        <f t="shared" si="6"/>
        <v>1515250</v>
      </c>
      <c r="G58" s="13">
        <f t="shared" si="5"/>
        <v>0.30233830845771142</v>
      </c>
      <c r="H58" s="13">
        <f t="shared" si="7"/>
        <v>1211400</v>
      </c>
      <c r="I58" s="14">
        <f t="shared" si="8"/>
        <v>0.50771144278606961</v>
      </c>
      <c r="J58" s="15">
        <f t="shared" si="9"/>
        <v>5.6271991729802684E-2</v>
      </c>
      <c r="K58" s="38">
        <f t="shared" si="10"/>
        <v>0.17329307134499849</v>
      </c>
    </row>
    <row r="59" spans="1:11" x14ac:dyDescent="0.3">
      <c r="A59" s="31">
        <v>1020000</v>
      </c>
      <c r="B59" s="45">
        <v>442900</v>
      </c>
      <c r="C59" s="33">
        <v>120</v>
      </c>
      <c r="D59" s="32">
        <v>8770</v>
      </c>
      <c r="E59" s="21" t="s">
        <v>15</v>
      </c>
      <c r="F59" s="37">
        <f t="shared" si="6"/>
        <v>1495300</v>
      </c>
      <c r="G59" s="13">
        <f t="shared" si="5"/>
        <v>0.43421568627450979</v>
      </c>
      <c r="H59" s="13">
        <f t="shared" si="7"/>
        <v>1052400</v>
      </c>
      <c r="I59" s="14">
        <f t="shared" si="8"/>
        <v>0.46598039215686282</v>
      </c>
      <c r="J59" s="15">
        <f t="shared" si="9"/>
        <v>3.8993465452454856E-2</v>
      </c>
      <c r="K59" s="38">
        <f t="shared" si="10"/>
        <v>0.14309026391413537</v>
      </c>
    </row>
    <row r="60" spans="1:11" x14ac:dyDescent="0.3">
      <c r="A60" s="31">
        <v>1180000</v>
      </c>
      <c r="B60" s="45">
        <v>226600</v>
      </c>
      <c r="C60" s="33">
        <v>52</v>
      </c>
      <c r="D60" s="32">
        <v>30760</v>
      </c>
      <c r="E60" s="21" t="s">
        <v>15</v>
      </c>
      <c r="F60" s="37">
        <f t="shared" si="6"/>
        <v>1826120</v>
      </c>
      <c r="G60" s="13">
        <f t="shared" si="5"/>
        <v>0.19203389830508474</v>
      </c>
      <c r="H60" s="13">
        <f t="shared" si="7"/>
        <v>1599520</v>
      </c>
      <c r="I60" s="14">
        <f t="shared" si="8"/>
        <v>0.54755932203389834</v>
      </c>
      <c r="J60" s="15">
        <f t="shared" si="9"/>
        <v>0.10602453956651381</v>
      </c>
      <c r="K60" s="38">
        <f t="shared" si="10"/>
        <v>0.29377022336750036</v>
      </c>
    </row>
    <row r="61" spans="1:11" x14ac:dyDescent="0.3">
      <c r="A61" s="31">
        <v>1235000</v>
      </c>
      <c r="B61" s="45">
        <v>339900</v>
      </c>
      <c r="C61" s="33">
        <v>80</v>
      </c>
      <c r="D61" s="32">
        <v>19010</v>
      </c>
      <c r="E61" s="21" t="s">
        <v>15</v>
      </c>
      <c r="F61" s="37">
        <f t="shared" si="6"/>
        <v>1860700</v>
      </c>
      <c r="G61" s="13">
        <f t="shared" si="5"/>
        <v>0.27522267206477735</v>
      </c>
      <c r="H61" s="13">
        <f t="shared" si="7"/>
        <v>1520800</v>
      </c>
      <c r="I61" s="14">
        <f t="shared" si="8"/>
        <v>0.50663967611336025</v>
      </c>
      <c r="J61" s="15">
        <f t="shared" si="9"/>
        <v>6.3411640626712007E-2</v>
      </c>
      <c r="K61" s="38">
        <f t="shared" si="10"/>
        <v>0.18929675038222427</v>
      </c>
    </row>
    <row r="62" spans="1:11" x14ac:dyDescent="0.3">
      <c r="A62" s="31">
        <v>1250000</v>
      </c>
      <c r="B62" s="45">
        <v>535600</v>
      </c>
      <c r="C62" s="33">
        <v>120</v>
      </c>
      <c r="D62" s="32">
        <v>10730</v>
      </c>
      <c r="E62" s="21" t="s">
        <v>15</v>
      </c>
      <c r="F62" s="37">
        <f t="shared" si="6"/>
        <v>1823200</v>
      </c>
      <c r="G62" s="13">
        <f t="shared" si="5"/>
        <v>0.42848000000000003</v>
      </c>
      <c r="H62" s="13">
        <f t="shared" si="7"/>
        <v>1287600</v>
      </c>
      <c r="I62" s="14">
        <f t="shared" si="8"/>
        <v>0.45856000000000008</v>
      </c>
      <c r="J62" s="15">
        <f t="shared" si="9"/>
        <v>3.8466353591085412E-2</v>
      </c>
      <c r="K62" s="38">
        <f t="shared" si="10"/>
        <v>0.13972083976093663</v>
      </c>
    </row>
    <row r="63" spans="1:11" x14ac:dyDescent="0.3">
      <c r="A63" s="31">
        <v>1400000</v>
      </c>
      <c r="B63" s="45">
        <v>257500</v>
      </c>
      <c r="C63" s="33">
        <v>55</v>
      </c>
      <c r="D63" s="32">
        <v>34270</v>
      </c>
      <c r="E63" s="21" t="s">
        <v>15</v>
      </c>
      <c r="F63" s="37">
        <f t="shared" si="6"/>
        <v>2142350</v>
      </c>
      <c r="G63" s="13">
        <f t="shared" si="5"/>
        <v>0.18392857142857144</v>
      </c>
      <c r="H63" s="13">
        <f t="shared" si="7"/>
        <v>1884850</v>
      </c>
      <c r="I63" s="14">
        <f t="shared" si="8"/>
        <v>0.53025000000000011</v>
      </c>
      <c r="J63" s="15">
        <f t="shared" si="9"/>
        <v>9.7265675260822748E-2</v>
      </c>
      <c r="K63" s="38">
        <f t="shared" si="10"/>
        <v>0.26501302831061979</v>
      </c>
    </row>
    <row r="64" spans="1:11" x14ac:dyDescent="0.3">
      <c r="A64" s="31">
        <v>1460000</v>
      </c>
      <c r="B64" s="45">
        <v>370800</v>
      </c>
      <c r="C64" s="33">
        <v>80</v>
      </c>
      <c r="D64" s="32">
        <v>22880</v>
      </c>
      <c r="E64" s="21" t="s">
        <v>15</v>
      </c>
      <c r="F64" s="37">
        <f t="shared" si="6"/>
        <v>2201200</v>
      </c>
      <c r="G64" s="13">
        <f t="shared" si="5"/>
        <v>0.25397260273972605</v>
      </c>
      <c r="H64" s="13">
        <f t="shared" si="7"/>
        <v>1830400</v>
      </c>
      <c r="I64" s="14">
        <f t="shared" si="8"/>
        <v>0.50767123287671234</v>
      </c>
      <c r="J64" s="15">
        <f t="shared" si="9"/>
        <v>6.3520822379227404E-2</v>
      </c>
      <c r="K64" s="38">
        <f t="shared" si="10"/>
        <v>0.18457050051806512</v>
      </c>
    </row>
    <row r="65" spans="1:11" x14ac:dyDescent="0.3">
      <c r="A65" s="31">
        <v>1500000</v>
      </c>
      <c r="B65" s="45">
        <v>288400</v>
      </c>
      <c r="C65" s="33">
        <v>60</v>
      </c>
      <c r="D65" s="32">
        <v>33400</v>
      </c>
      <c r="E65" s="21" t="s">
        <v>15</v>
      </c>
      <c r="F65" s="37">
        <f t="shared" si="6"/>
        <v>2292400</v>
      </c>
      <c r="G65" s="13">
        <f t="shared" si="5"/>
        <v>0.19226666666666667</v>
      </c>
      <c r="H65" s="13">
        <f t="shared" si="7"/>
        <v>2004000</v>
      </c>
      <c r="I65" s="14">
        <f t="shared" si="8"/>
        <v>0.52826666666666666</v>
      </c>
      <c r="J65" s="15">
        <f t="shared" si="9"/>
        <v>8.8528559811769103E-2</v>
      </c>
      <c r="K65" s="38">
        <f t="shared" si="10"/>
        <v>0.2424783540730775</v>
      </c>
    </row>
    <row r="66" spans="1:11" x14ac:dyDescent="0.3">
      <c r="A66" s="31">
        <v>1550000</v>
      </c>
      <c r="B66" s="45">
        <v>648900</v>
      </c>
      <c r="C66" s="33">
        <v>110</v>
      </c>
      <c r="D66" s="32">
        <v>14380</v>
      </c>
      <c r="E66" s="21" t="s">
        <v>15</v>
      </c>
      <c r="F66" s="37">
        <f t="shared" si="6"/>
        <v>2230700</v>
      </c>
      <c r="G66" s="13">
        <f t="shared" si="5"/>
        <v>0.41864516129032259</v>
      </c>
      <c r="H66" s="13">
        <f t="shared" si="7"/>
        <v>1581800</v>
      </c>
      <c r="I66" s="14">
        <f t="shared" si="8"/>
        <v>0.43916129032258056</v>
      </c>
      <c r="J66" s="15">
        <f t="shared" si="9"/>
        <v>4.051490504112687E-2</v>
      </c>
      <c r="K66" s="38">
        <f t="shared" si="10"/>
        <v>0.144949838211889</v>
      </c>
    </row>
    <row r="67" spans="1:11" x14ac:dyDescent="0.3">
      <c r="A67" s="31">
        <v>1600000</v>
      </c>
      <c r="B67" s="45">
        <v>319300</v>
      </c>
      <c r="C67" s="33">
        <v>65</v>
      </c>
      <c r="D67" s="32">
        <v>32600</v>
      </c>
      <c r="E67" s="21" t="s">
        <v>15</v>
      </c>
      <c r="F67" s="37">
        <f t="shared" si="6"/>
        <v>2438300</v>
      </c>
      <c r="G67" s="13">
        <f t="shared" si="5"/>
        <v>0.1995625</v>
      </c>
      <c r="H67" s="13">
        <f t="shared" si="7"/>
        <v>2119000</v>
      </c>
      <c r="I67" s="14">
        <f t="shared" si="8"/>
        <v>0.52393749999999994</v>
      </c>
      <c r="J67" s="15">
        <f t="shared" si="9"/>
        <v>8.0882665288339428E-2</v>
      </c>
      <c r="K67" s="38">
        <f t="shared" si="10"/>
        <v>0.22245637893219272</v>
      </c>
    </row>
    <row r="68" spans="1:11" x14ac:dyDescent="0.3">
      <c r="A68" s="31">
        <v>1640000</v>
      </c>
      <c r="B68" s="45">
        <v>298700</v>
      </c>
      <c r="C68" s="33">
        <v>55</v>
      </c>
      <c r="D68" s="32">
        <v>39500</v>
      </c>
      <c r="E68" s="21" t="s">
        <v>15</v>
      </c>
      <c r="F68" s="37">
        <f t="shared" ref="F68:F99" si="11">B68+D68*C68</f>
        <v>2471200</v>
      </c>
      <c r="G68" s="13">
        <f t="shared" si="5"/>
        <v>0.18213414634146341</v>
      </c>
      <c r="H68" s="13">
        <f t="shared" ref="H68:H99" si="12">C68*D68</f>
        <v>2172500</v>
      </c>
      <c r="I68" s="14">
        <f t="shared" ref="I68:I99" si="13">(F68/A68)-1</f>
        <v>0.50682926829268293</v>
      </c>
      <c r="J68" s="15">
        <f t="shared" ref="J68:J99" si="14">(1+I68)^(12/C68)-1</f>
        <v>9.3579442420370418E-2</v>
      </c>
      <c r="K68" s="38">
        <f t="shared" ref="K68:K99" si="15">(1+RATE(C68,-D68,A68-B68))^12-1</f>
        <v>0.25306301239488405</v>
      </c>
    </row>
    <row r="69" spans="1:11" x14ac:dyDescent="0.3">
      <c r="A69" s="31">
        <v>1700000</v>
      </c>
      <c r="B69" s="45">
        <v>406850</v>
      </c>
      <c r="C69" s="33">
        <v>70</v>
      </c>
      <c r="D69" s="32">
        <v>30780</v>
      </c>
      <c r="E69" s="21" t="s">
        <v>15</v>
      </c>
      <c r="F69" s="37">
        <f t="shared" si="11"/>
        <v>2561450</v>
      </c>
      <c r="G69" s="13">
        <f t="shared" ref="G69:G107" si="16">B69/A69</f>
        <v>0.23932352941176471</v>
      </c>
      <c r="H69" s="13">
        <f t="shared" si="12"/>
        <v>2154600</v>
      </c>
      <c r="I69" s="14">
        <f t="shared" si="13"/>
        <v>0.50673529411764706</v>
      </c>
      <c r="J69" s="15">
        <f t="shared" si="14"/>
        <v>7.2804587471324345E-2</v>
      </c>
      <c r="K69" s="38">
        <f t="shared" si="15"/>
        <v>0.20880182201635455</v>
      </c>
    </row>
    <row r="70" spans="1:11" x14ac:dyDescent="0.3">
      <c r="A70" s="31">
        <v>1700000</v>
      </c>
      <c r="B70" s="45">
        <v>360500</v>
      </c>
      <c r="C70" s="33">
        <v>65</v>
      </c>
      <c r="D70" s="32">
        <v>34350</v>
      </c>
      <c r="E70" s="21" t="s">
        <v>15</v>
      </c>
      <c r="F70" s="37">
        <f t="shared" si="11"/>
        <v>2593250</v>
      </c>
      <c r="G70" s="13">
        <f t="shared" si="16"/>
        <v>0.21205882352941177</v>
      </c>
      <c r="H70" s="13">
        <f t="shared" si="12"/>
        <v>2232750</v>
      </c>
      <c r="I70" s="14">
        <f t="shared" si="13"/>
        <v>0.52544117647058819</v>
      </c>
      <c r="J70" s="15">
        <f t="shared" si="14"/>
        <v>8.1079480677779925E-2</v>
      </c>
      <c r="K70" s="38">
        <f t="shared" si="15"/>
        <v>0.22645747306415154</v>
      </c>
    </row>
    <row r="71" spans="1:11" x14ac:dyDescent="0.3">
      <c r="A71" s="31">
        <v>1790000</v>
      </c>
      <c r="B71" s="45">
        <v>731300</v>
      </c>
      <c r="C71" s="33">
        <v>100</v>
      </c>
      <c r="D71" s="32">
        <v>18370</v>
      </c>
      <c r="E71" s="21" t="s">
        <v>15</v>
      </c>
      <c r="F71" s="37">
        <f t="shared" si="11"/>
        <v>2568300</v>
      </c>
      <c r="G71" s="13">
        <f t="shared" si="16"/>
        <v>0.40854748603351954</v>
      </c>
      <c r="H71" s="13">
        <f t="shared" si="12"/>
        <v>1837000</v>
      </c>
      <c r="I71" s="14">
        <f t="shared" si="13"/>
        <v>0.43480446927374294</v>
      </c>
      <c r="J71" s="15">
        <f t="shared" si="14"/>
        <v>4.4275590071922055E-2</v>
      </c>
      <c r="K71" s="38">
        <f t="shared" si="15"/>
        <v>0.15637752365334356</v>
      </c>
    </row>
    <row r="72" spans="1:11" x14ac:dyDescent="0.3">
      <c r="A72" s="31">
        <v>1880000</v>
      </c>
      <c r="B72" s="45">
        <v>360500</v>
      </c>
      <c r="C72" s="33">
        <v>55</v>
      </c>
      <c r="D72" s="32">
        <v>44560</v>
      </c>
      <c r="E72" s="21" t="s">
        <v>15</v>
      </c>
      <c r="F72" s="37">
        <f t="shared" si="11"/>
        <v>2811300</v>
      </c>
      <c r="G72" s="13">
        <f t="shared" si="16"/>
        <v>0.19175531914893618</v>
      </c>
      <c r="H72" s="13">
        <f t="shared" si="12"/>
        <v>2450800</v>
      </c>
      <c r="I72" s="14">
        <f t="shared" si="13"/>
        <v>0.49537234042553191</v>
      </c>
      <c r="J72" s="15">
        <f t="shared" si="14"/>
        <v>9.1759876602583335E-2</v>
      </c>
      <c r="K72" s="38">
        <f t="shared" si="15"/>
        <v>0.25035921842095976</v>
      </c>
    </row>
    <row r="73" spans="1:11" x14ac:dyDescent="0.3">
      <c r="A73" s="31">
        <v>1950000</v>
      </c>
      <c r="B73" s="45">
        <v>453200</v>
      </c>
      <c r="C73" s="33">
        <v>70</v>
      </c>
      <c r="D73" s="32">
        <v>35370</v>
      </c>
      <c r="E73" s="21" t="s">
        <v>15</v>
      </c>
      <c r="F73" s="37">
        <f t="shared" si="11"/>
        <v>2929100</v>
      </c>
      <c r="G73" s="13">
        <f t="shared" si="16"/>
        <v>0.23241025641025642</v>
      </c>
      <c r="H73" s="13">
        <f t="shared" si="12"/>
        <v>2475900</v>
      </c>
      <c r="I73" s="14">
        <f t="shared" si="13"/>
        <v>0.50210256410256404</v>
      </c>
      <c r="J73" s="15">
        <f t="shared" si="14"/>
        <v>7.2238403270709961E-2</v>
      </c>
      <c r="K73" s="38">
        <f t="shared" si="15"/>
        <v>0.20520882986322331</v>
      </c>
    </row>
    <row r="74" spans="1:11" x14ac:dyDescent="0.3">
      <c r="A74" s="31">
        <v>2120000</v>
      </c>
      <c r="B74" s="45">
        <v>422300</v>
      </c>
      <c r="C74" s="33">
        <v>55</v>
      </c>
      <c r="D74" s="32">
        <v>49690</v>
      </c>
      <c r="E74" s="21" t="s">
        <v>15</v>
      </c>
      <c r="F74" s="37">
        <f t="shared" si="11"/>
        <v>3155250</v>
      </c>
      <c r="G74" s="13">
        <f t="shared" si="16"/>
        <v>0.19919811320754716</v>
      </c>
      <c r="H74" s="13">
        <f t="shared" si="12"/>
        <v>2732950</v>
      </c>
      <c r="I74" s="14">
        <f t="shared" si="13"/>
        <v>0.48832547169811313</v>
      </c>
      <c r="J74" s="15">
        <f t="shared" si="14"/>
        <v>9.063528700586998E-2</v>
      </c>
      <c r="K74" s="38">
        <f t="shared" si="15"/>
        <v>0.24912477587223059</v>
      </c>
    </row>
    <row r="75" spans="1:11" x14ac:dyDescent="0.3">
      <c r="A75" s="31">
        <v>2230000</v>
      </c>
      <c r="B75" s="45">
        <v>453200</v>
      </c>
      <c r="C75" s="33">
        <v>55</v>
      </c>
      <c r="D75" s="32">
        <v>52200</v>
      </c>
      <c r="E75" s="21" t="s">
        <v>15</v>
      </c>
      <c r="F75" s="37">
        <f t="shared" si="11"/>
        <v>3324200</v>
      </c>
      <c r="G75" s="13">
        <f t="shared" si="16"/>
        <v>0.2032286995515695</v>
      </c>
      <c r="H75" s="13">
        <f t="shared" si="12"/>
        <v>2871000</v>
      </c>
      <c r="I75" s="14">
        <f t="shared" si="13"/>
        <v>0.49067264573991021</v>
      </c>
      <c r="J75" s="15">
        <f t="shared" si="14"/>
        <v>9.1010327284142267E-2</v>
      </c>
      <c r="K75" s="38">
        <f t="shared" si="15"/>
        <v>0.25152348556717263</v>
      </c>
    </row>
    <row r="76" spans="1:11" x14ac:dyDescent="0.3">
      <c r="A76" s="31">
        <v>2270000</v>
      </c>
      <c r="B76" s="45">
        <v>834300</v>
      </c>
      <c r="C76" s="33">
        <v>95</v>
      </c>
      <c r="D76" s="32">
        <v>25230</v>
      </c>
      <c r="E76" s="21" t="s">
        <v>15</v>
      </c>
      <c r="F76" s="37">
        <f t="shared" si="11"/>
        <v>3231150</v>
      </c>
      <c r="G76" s="13">
        <f t="shared" si="16"/>
        <v>0.36753303964757711</v>
      </c>
      <c r="H76" s="13">
        <f t="shared" si="12"/>
        <v>2396850</v>
      </c>
      <c r="I76" s="14">
        <f t="shared" si="13"/>
        <v>0.42341409691629961</v>
      </c>
      <c r="J76" s="15">
        <f t="shared" si="14"/>
        <v>4.5606223409613289E-2</v>
      </c>
      <c r="K76" s="38">
        <f t="shared" si="15"/>
        <v>0.15138449984838309</v>
      </c>
    </row>
    <row r="77" spans="1:11" x14ac:dyDescent="0.3">
      <c r="A77" s="31">
        <v>2270000</v>
      </c>
      <c r="B77" s="45">
        <v>782800</v>
      </c>
      <c r="C77" s="33">
        <v>100</v>
      </c>
      <c r="D77" s="32">
        <v>21200</v>
      </c>
      <c r="E77" s="21" t="s">
        <v>15</v>
      </c>
      <c r="F77" s="37">
        <f t="shared" si="11"/>
        <v>2902800</v>
      </c>
      <c r="G77" s="13">
        <f t="shared" si="16"/>
        <v>0.34484581497797356</v>
      </c>
      <c r="H77" s="13">
        <f t="shared" si="12"/>
        <v>2120000</v>
      </c>
      <c r="I77" s="14">
        <f t="shared" si="13"/>
        <v>0.27876651982378853</v>
      </c>
      <c r="J77" s="15">
        <f t="shared" si="14"/>
        <v>2.9947175322208031E-2</v>
      </c>
      <c r="K77" s="38">
        <f t="shared" si="15"/>
        <v>9.3906834534914552E-2</v>
      </c>
    </row>
    <row r="78" spans="1:11" x14ac:dyDescent="0.3">
      <c r="A78" s="31">
        <v>2480000</v>
      </c>
      <c r="B78" s="45">
        <v>525300</v>
      </c>
      <c r="C78" s="33">
        <v>55</v>
      </c>
      <c r="D78" s="32">
        <v>56830</v>
      </c>
      <c r="E78" s="21" t="s">
        <v>15</v>
      </c>
      <c r="F78" s="37">
        <f t="shared" si="11"/>
        <v>3650950</v>
      </c>
      <c r="G78" s="13">
        <f t="shared" si="16"/>
        <v>0.21181451612903227</v>
      </c>
      <c r="H78" s="13">
        <f t="shared" si="12"/>
        <v>3125650</v>
      </c>
      <c r="I78" s="14">
        <f t="shared" si="13"/>
        <v>0.47215725806451614</v>
      </c>
      <c r="J78" s="15">
        <f t="shared" si="14"/>
        <v>8.8039228180030848E-2</v>
      </c>
      <c r="K78" s="38">
        <f t="shared" si="15"/>
        <v>0.24484685338744971</v>
      </c>
    </row>
    <row r="79" spans="1:11" x14ac:dyDescent="0.3">
      <c r="A79" s="22">
        <v>2500000</v>
      </c>
      <c r="B79" s="46">
        <v>454230</v>
      </c>
      <c r="C79" s="24">
        <v>55</v>
      </c>
      <c r="D79" s="23">
        <v>56540</v>
      </c>
      <c r="E79" s="34" t="s">
        <v>15</v>
      </c>
      <c r="F79" s="37">
        <f t="shared" si="11"/>
        <v>3563930</v>
      </c>
      <c r="G79" s="13">
        <f t="shared" si="16"/>
        <v>0.18169199999999999</v>
      </c>
      <c r="H79" s="13">
        <f t="shared" si="12"/>
        <v>3109700</v>
      </c>
      <c r="I79" s="14">
        <f t="shared" si="13"/>
        <v>0.42557200000000006</v>
      </c>
      <c r="J79" s="15">
        <f t="shared" si="14"/>
        <v>8.0432486717096019E-2</v>
      </c>
      <c r="K79" s="38">
        <f t="shared" si="15"/>
        <v>0.21336909202746557</v>
      </c>
    </row>
    <row r="80" spans="1:11" ht="14.4" customHeight="1" x14ac:dyDescent="0.3">
      <c r="A80" s="31">
        <v>2520000</v>
      </c>
      <c r="B80" s="45">
        <v>885800</v>
      </c>
      <c r="C80" s="33">
        <v>95</v>
      </c>
      <c r="D80" s="32">
        <v>28270</v>
      </c>
      <c r="E80" s="21" t="s">
        <v>15</v>
      </c>
      <c r="F80" s="37">
        <f t="shared" si="11"/>
        <v>3571450</v>
      </c>
      <c r="G80" s="13">
        <f t="shared" si="16"/>
        <v>0.35150793650793649</v>
      </c>
      <c r="H80" s="13">
        <f t="shared" si="12"/>
        <v>2685650</v>
      </c>
      <c r="I80" s="14">
        <f t="shared" si="13"/>
        <v>0.4172420634920635</v>
      </c>
      <c r="J80" s="15">
        <f t="shared" si="14"/>
        <v>4.503244144686902E-2</v>
      </c>
      <c r="K80" s="38">
        <f t="shared" si="15"/>
        <v>0.14589224324508865</v>
      </c>
    </row>
    <row r="81" spans="1:11" s="17" customFormat="1" ht="14.4" customHeight="1" x14ac:dyDescent="0.3">
      <c r="A81" s="22">
        <v>2650000</v>
      </c>
      <c r="B81" s="46">
        <v>1027425</v>
      </c>
      <c r="C81" s="24">
        <v>100</v>
      </c>
      <c r="D81" s="23">
        <v>29130</v>
      </c>
      <c r="E81" s="34" t="s">
        <v>15</v>
      </c>
      <c r="F81" s="37">
        <f t="shared" si="11"/>
        <v>3940425</v>
      </c>
      <c r="G81" s="13">
        <f t="shared" si="16"/>
        <v>0.38770754716981132</v>
      </c>
      <c r="H81" s="13">
        <f t="shared" si="12"/>
        <v>2913000</v>
      </c>
      <c r="I81" s="14">
        <f t="shared" si="13"/>
        <v>0.48695283018867919</v>
      </c>
      <c r="J81" s="15">
        <f t="shared" si="14"/>
        <v>4.8758908815117241E-2</v>
      </c>
      <c r="K81" s="38">
        <f t="shared" si="15"/>
        <v>0.16816430249909131</v>
      </c>
    </row>
    <row r="82" spans="1:11" s="17" customFormat="1" ht="14.4" customHeight="1" x14ac:dyDescent="0.3">
      <c r="A82" s="31">
        <v>2710000</v>
      </c>
      <c r="B82" s="45">
        <v>607700</v>
      </c>
      <c r="C82" s="33">
        <v>60</v>
      </c>
      <c r="D82" s="32">
        <v>56340</v>
      </c>
      <c r="E82" s="21" t="s">
        <v>15</v>
      </c>
      <c r="F82" s="37">
        <f t="shared" si="11"/>
        <v>3988100</v>
      </c>
      <c r="G82" s="13">
        <f t="shared" si="16"/>
        <v>0.22424354243542435</v>
      </c>
      <c r="H82" s="13">
        <f t="shared" si="12"/>
        <v>3380400</v>
      </c>
      <c r="I82" s="14">
        <f t="shared" si="13"/>
        <v>0.47162361623616245</v>
      </c>
      <c r="J82" s="15">
        <f t="shared" si="14"/>
        <v>8.0337247315227733E-2</v>
      </c>
      <c r="K82" s="38">
        <f t="shared" si="15"/>
        <v>0.22596929624782769</v>
      </c>
    </row>
    <row r="83" spans="1:11" s="17" customFormat="1" ht="14.4" customHeight="1" x14ac:dyDescent="0.3">
      <c r="A83" s="22">
        <v>2730000</v>
      </c>
      <c r="B83" s="46">
        <v>519120</v>
      </c>
      <c r="C83" s="24">
        <v>55</v>
      </c>
      <c r="D83" s="23">
        <v>61960</v>
      </c>
      <c r="E83" s="34" t="s">
        <v>15</v>
      </c>
      <c r="F83" s="37">
        <f t="shared" si="11"/>
        <v>3926920</v>
      </c>
      <c r="G83" s="13">
        <f t="shared" si="16"/>
        <v>0.19015384615384615</v>
      </c>
      <c r="H83" s="13">
        <f t="shared" si="12"/>
        <v>3407800</v>
      </c>
      <c r="I83" s="14">
        <f t="shared" si="13"/>
        <v>0.43843223443223445</v>
      </c>
      <c r="J83" s="15">
        <f t="shared" si="14"/>
        <v>8.2551579080285986E-2</v>
      </c>
      <c r="K83" s="38">
        <f t="shared" si="15"/>
        <v>0.2218745496920187</v>
      </c>
    </row>
    <row r="84" spans="1:11" s="17" customFormat="1" ht="14.4" customHeight="1" x14ac:dyDescent="0.3">
      <c r="A84" s="31">
        <v>2730000</v>
      </c>
      <c r="B84" s="45">
        <v>916700</v>
      </c>
      <c r="C84" s="33">
        <v>90</v>
      </c>
      <c r="D84" s="32">
        <v>33010</v>
      </c>
      <c r="E84" s="21" t="s">
        <v>15</v>
      </c>
      <c r="F84" s="37">
        <f t="shared" si="11"/>
        <v>3887600</v>
      </c>
      <c r="G84" s="13">
        <f t="shared" si="16"/>
        <v>0.33578754578754577</v>
      </c>
      <c r="H84" s="13">
        <f t="shared" si="12"/>
        <v>2970900</v>
      </c>
      <c r="I84" s="14">
        <f t="shared" si="13"/>
        <v>0.42402930402930394</v>
      </c>
      <c r="J84" s="15">
        <f t="shared" si="14"/>
        <v>4.8260425028742615E-2</v>
      </c>
      <c r="K84" s="38">
        <f t="shared" si="15"/>
        <v>0.15335387489972607</v>
      </c>
    </row>
    <row r="85" spans="1:11" s="17" customFormat="1" ht="14.4" customHeight="1" x14ac:dyDescent="0.3">
      <c r="A85" s="31">
        <v>2980000</v>
      </c>
      <c r="B85" s="45">
        <v>700400</v>
      </c>
      <c r="C85" s="33">
        <v>60</v>
      </c>
      <c r="D85" s="32">
        <v>61450</v>
      </c>
      <c r="E85" s="21" t="s">
        <v>15</v>
      </c>
      <c r="F85" s="37">
        <f t="shared" si="11"/>
        <v>4387400</v>
      </c>
      <c r="G85" s="13">
        <f t="shared" si="16"/>
        <v>0.23503355704697987</v>
      </c>
      <c r="H85" s="13">
        <f t="shared" si="12"/>
        <v>3687000</v>
      </c>
      <c r="I85" s="14">
        <f t="shared" si="13"/>
        <v>0.47228187919463083</v>
      </c>
      <c r="J85" s="15">
        <f t="shared" si="14"/>
        <v>8.0433877836715517E-2</v>
      </c>
      <c r="K85" s="38">
        <f t="shared" si="15"/>
        <v>0.22935472290913483</v>
      </c>
    </row>
    <row r="86" spans="1:11" s="17" customFormat="1" ht="14.4" customHeight="1" x14ac:dyDescent="0.3">
      <c r="A86" s="22">
        <v>3000000</v>
      </c>
      <c r="B86" s="46">
        <v>562380</v>
      </c>
      <c r="C86" s="24">
        <v>55</v>
      </c>
      <c r="D86" s="23">
        <v>67580</v>
      </c>
      <c r="E86" s="34" t="s">
        <v>15</v>
      </c>
      <c r="F86" s="37">
        <f t="shared" si="11"/>
        <v>4279280</v>
      </c>
      <c r="G86" s="13">
        <f t="shared" si="16"/>
        <v>0.18745999999999999</v>
      </c>
      <c r="H86" s="13">
        <f t="shared" si="12"/>
        <v>3716900</v>
      </c>
      <c r="I86" s="14">
        <f t="shared" si="13"/>
        <v>0.42642666666666673</v>
      </c>
      <c r="J86" s="15">
        <f t="shared" si="14"/>
        <v>8.0573780171556031E-2</v>
      </c>
      <c r="K86" s="38">
        <f t="shared" si="15"/>
        <v>0.21526285578661963</v>
      </c>
    </row>
    <row r="87" spans="1:11" s="17" customFormat="1" ht="14.4" customHeight="1" x14ac:dyDescent="0.3">
      <c r="A87" s="22">
        <v>3020000</v>
      </c>
      <c r="B87" s="46">
        <v>1070685</v>
      </c>
      <c r="C87" s="24">
        <v>100</v>
      </c>
      <c r="D87" s="23">
        <v>33380</v>
      </c>
      <c r="E87" s="34" t="s">
        <v>15</v>
      </c>
      <c r="F87" s="37">
        <f t="shared" si="11"/>
        <v>4408685</v>
      </c>
      <c r="G87" s="13">
        <f t="shared" si="16"/>
        <v>0.35453145695364241</v>
      </c>
      <c r="H87" s="13">
        <f t="shared" si="12"/>
        <v>3338000</v>
      </c>
      <c r="I87" s="14">
        <f t="shared" si="13"/>
        <v>0.45982947019867559</v>
      </c>
      <c r="J87" s="15">
        <f t="shared" si="14"/>
        <v>4.6444633677841241E-2</v>
      </c>
      <c r="K87" s="38">
        <f t="shared" si="15"/>
        <v>0.15189462364357964</v>
      </c>
    </row>
    <row r="88" spans="1:11" s="17" customFormat="1" ht="14.4" customHeight="1" x14ac:dyDescent="0.3">
      <c r="A88" s="31">
        <v>3210000</v>
      </c>
      <c r="B88" s="45">
        <v>978500</v>
      </c>
      <c r="C88" s="33">
        <v>80</v>
      </c>
      <c r="D88" s="32">
        <v>45200</v>
      </c>
      <c r="E88" s="21" t="s">
        <v>15</v>
      </c>
      <c r="F88" s="37">
        <f t="shared" si="11"/>
        <v>4594500</v>
      </c>
      <c r="G88" s="13">
        <f t="shared" si="16"/>
        <v>0.30482866043613704</v>
      </c>
      <c r="H88" s="13">
        <f t="shared" si="12"/>
        <v>3616000</v>
      </c>
      <c r="I88" s="14">
        <f t="shared" si="13"/>
        <v>0.43130841121495322</v>
      </c>
      <c r="J88" s="15">
        <f t="shared" si="14"/>
        <v>5.5261232290688467E-2</v>
      </c>
      <c r="K88" s="38">
        <f t="shared" si="15"/>
        <v>0.16918215905261991</v>
      </c>
    </row>
    <row r="89" spans="1:11" s="17" customFormat="1" ht="14.4" customHeight="1" x14ac:dyDescent="0.3">
      <c r="A89" s="31">
        <v>3210000</v>
      </c>
      <c r="B89" s="45">
        <v>782800</v>
      </c>
      <c r="C89" s="33">
        <v>70</v>
      </c>
      <c r="D89" s="32">
        <v>56040</v>
      </c>
      <c r="E89" s="21" t="s">
        <v>15</v>
      </c>
      <c r="F89" s="37">
        <f t="shared" si="11"/>
        <v>4705600</v>
      </c>
      <c r="G89" s="13">
        <f t="shared" si="16"/>
        <v>0.24386292834890966</v>
      </c>
      <c r="H89" s="13">
        <f t="shared" si="12"/>
        <v>3922800</v>
      </c>
      <c r="I89" s="14">
        <f t="shared" si="13"/>
        <v>0.46591900311526491</v>
      </c>
      <c r="J89" s="15">
        <f t="shared" si="14"/>
        <v>6.7765773351902592E-2</v>
      </c>
      <c r="K89" s="38">
        <f t="shared" si="15"/>
        <v>0.19385591543952985</v>
      </c>
    </row>
    <row r="90" spans="1:11" s="17" customFormat="1" ht="14.4" customHeight="1" x14ac:dyDescent="0.3">
      <c r="A90" s="31">
        <v>3440000</v>
      </c>
      <c r="B90" s="45">
        <v>1009400</v>
      </c>
      <c r="C90" s="33">
        <v>80</v>
      </c>
      <c r="D90" s="32">
        <v>49070</v>
      </c>
      <c r="E90" s="21" t="s">
        <v>15</v>
      </c>
      <c r="F90" s="37">
        <f t="shared" si="11"/>
        <v>4935000</v>
      </c>
      <c r="G90" s="13">
        <f t="shared" si="16"/>
        <v>0.29343023255813955</v>
      </c>
      <c r="H90" s="13">
        <f t="shared" si="12"/>
        <v>3925600</v>
      </c>
      <c r="I90" s="14">
        <f t="shared" si="13"/>
        <v>0.43459302325581395</v>
      </c>
      <c r="J90" s="15">
        <f t="shared" si="14"/>
        <v>5.5624125568213723E-2</v>
      </c>
      <c r="K90" s="38">
        <f t="shared" si="15"/>
        <v>0.16780359613653739</v>
      </c>
    </row>
    <row r="91" spans="1:11" s="17" customFormat="1" ht="14.4" customHeight="1" x14ac:dyDescent="0.3">
      <c r="A91" s="22">
        <v>3480000</v>
      </c>
      <c r="B91" s="46">
        <v>670530</v>
      </c>
      <c r="C91" s="24">
        <v>60</v>
      </c>
      <c r="D91" s="23">
        <v>71130</v>
      </c>
      <c r="E91" s="34" t="s">
        <v>15</v>
      </c>
      <c r="F91" s="37">
        <f t="shared" si="11"/>
        <v>4938330</v>
      </c>
      <c r="G91" s="13">
        <f t="shared" si="16"/>
        <v>0.19268103448275861</v>
      </c>
      <c r="H91" s="13">
        <f t="shared" si="12"/>
        <v>4267800</v>
      </c>
      <c r="I91" s="14">
        <f t="shared" si="13"/>
        <v>0.41906034482758625</v>
      </c>
      <c r="J91" s="15">
        <f t="shared" si="14"/>
        <v>7.2507092354211045E-2</v>
      </c>
      <c r="K91" s="38">
        <f t="shared" si="15"/>
        <v>0.19398337057276427</v>
      </c>
    </row>
    <row r="92" spans="1:11" s="17" customFormat="1" ht="14.4" customHeight="1" x14ac:dyDescent="0.3">
      <c r="A92" s="31">
        <v>3505000</v>
      </c>
      <c r="B92" s="45">
        <v>885800</v>
      </c>
      <c r="C92" s="33">
        <v>70</v>
      </c>
      <c r="D92" s="32">
        <v>60500</v>
      </c>
      <c r="E92" s="21" t="s">
        <v>15</v>
      </c>
      <c r="F92" s="37">
        <f t="shared" si="11"/>
        <v>5120800</v>
      </c>
      <c r="G92" s="13">
        <f t="shared" si="16"/>
        <v>0.25272467902995721</v>
      </c>
      <c r="H92" s="13">
        <f t="shared" si="12"/>
        <v>4235000</v>
      </c>
      <c r="I92" s="14">
        <f t="shared" si="13"/>
        <v>0.46099857346647655</v>
      </c>
      <c r="J92" s="15">
        <f t="shared" si="14"/>
        <v>6.7150515750494355E-2</v>
      </c>
      <c r="K92" s="38">
        <f t="shared" si="15"/>
        <v>0.19407249579331221</v>
      </c>
    </row>
    <row r="93" spans="1:11" s="17" customFormat="1" ht="14.4" customHeight="1" x14ac:dyDescent="0.3">
      <c r="A93" s="22">
        <v>3550000</v>
      </c>
      <c r="B93" s="46">
        <v>1297800</v>
      </c>
      <c r="C93" s="24">
        <v>100</v>
      </c>
      <c r="D93" s="23">
        <v>39510</v>
      </c>
      <c r="E93" s="34" t="s">
        <v>15</v>
      </c>
      <c r="F93" s="37">
        <f t="shared" si="11"/>
        <v>5248800</v>
      </c>
      <c r="G93" s="13">
        <f t="shared" si="16"/>
        <v>0.36557746478873238</v>
      </c>
      <c r="H93" s="13">
        <f t="shared" si="12"/>
        <v>3951000</v>
      </c>
      <c r="I93" s="14">
        <f t="shared" si="13"/>
        <v>0.47853521126760556</v>
      </c>
      <c r="J93" s="15">
        <f t="shared" si="14"/>
        <v>4.8044686801279379E-2</v>
      </c>
      <c r="K93" s="38">
        <f t="shared" si="15"/>
        <v>0.16013783901443546</v>
      </c>
    </row>
    <row r="94" spans="1:11" s="17" customFormat="1" ht="14.4" customHeight="1" x14ac:dyDescent="0.3">
      <c r="A94" s="31">
        <v>3750000</v>
      </c>
      <c r="B94" s="45">
        <v>978500</v>
      </c>
      <c r="C94" s="33">
        <v>70</v>
      </c>
      <c r="D94" s="32">
        <v>63970</v>
      </c>
      <c r="E94" s="21" t="s">
        <v>15</v>
      </c>
      <c r="F94" s="37">
        <f t="shared" si="11"/>
        <v>5456400</v>
      </c>
      <c r="G94" s="13">
        <f t="shared" si="16"/>
        <v>0.26093333333333335</v>
      </c>
      <c r="H94" s="13">
        <f t="shared" si="12"/>
        <v>4477900</v>
      </c>
      <c r="I94" s="14">
        <f t="shared" si="13"/>
        <v>0.45503999999999989</v>
      </c>
      <c r="J94" s="15">
        <f t="shared" si="14"/>
        <v>6.6403144484434184E-2</v>
      </c>
      <c r="K94" s="38">
        <f t="shared" si="15"/>
        <v>0.19370972048699531</v>
      </c>
    </row>
    <row r="95" spans="1:11" s="17" customFormat="1" ht="14.4" customHeight="1" x14ac:dyDescent="0.3">
      <c r="A95" s="22">
        <v>3760000</v>
      </c>
      <c r="B95" s="46">
        <v>746235</v>
      </c>
      <c r="C95" s="24">
        <v>55</v>
      </c>
      <c r="D95" s="23">
        <v>84030</v>
      </c>
      <c r="E95" s="34" t="s">
        <v>15</v>
      </c>
      <c r="F95" s="37">
        <f t="shared" si="11"/>
        <v>5367885</v>
      </c>
      <c r="G95" s="13">
        <f t="shared" si="16"/>
        <v>0.19846675531914892</v>
      </c>
      <c r="H95" s="13">
        <f t="shared" si="12"/>
        <v>4621650</v>
      </c>
      <c r="I95" s="14">
        <f t="shared" si="13"/>
        <v>0.42762898936170224</v>
      </c>
      <c r="J95" s="15">
        <f t="shared" si="14"/>
        <v>8.0772436099100675E-2</v>
      </c>
      <c r="K95" s="38">
        <f t="shared" si="15"/>
        <v>0.21873760587935664</v>
      </c>
    </row>
    <row r="96" spans="1:11" s="17" customFormat="1" ht="14.4" customHeight="1" x14ac:dyDescent="0.3">
      <c r="A96" s="31">
        <v>3920000</v>
      </c>
      <c r="B96" s="45">
        <v>1081500</v>
      </c>
      <c r="C96" s="33">
        <v>75</v>
      </c>
      <c r="D96" s="32">
        <v>60940</v>
      </c>
      <c r="E96" s="21" t="s">
        <v>15</v>
      </c>
      <c r="F96" s="37">
        <f t="shared" si="11"/>
        <v>5652000</v>
      </c>
      <c r="G96" s="13">
        <f t="shared" si="16"/>
        <v>0.27589285714285716</v>
      </c>
      <c r="H96" s="13">
        <f t="shared" si="12"/>
        <v>4570500</v>
      </c>
      <c r="I96" s="14">
        <f t="shared" si="13"/>
        <v>0.44183673469387763</v>
      </c>
      <c r="J96" s="15">
        <f t="shared" si="14"/>
        <v>6.0294659084680013E-2</v>
      </c>
      <c r="K96" s="38">
        <f t="shared" si="15"/>
        <v>0.17839486169379692</v>
      </c>
    </row>
    <row r="97" spans="1:11" s="17" customFormat="1" ht="14.4" customHeight="1" x14ac:dyDescent="0.3">
      <c r="A97" s="22">
        <v>4020000</v>
      </c>
      <c r="B97" s="46">
        <v>811125</v>
      </c>
      <c r="C97" s="24">
        <v>55</v>
      </c>
      <c r="D97" s="23">
        <v>89300</v>
      </c>
      <c r="E97" s="34" t="s">
        <v>15</v>
      </c>
      <c r="F97" s="37">
        <f t="shared" si="11"/>
        <v>5722625</v>
      </c>
      <c r="G97" s="13">
        <f t="shared" si="16"/>
        <v>0.20177238805970149</v>
      </c>
      <c r="H97" s="13">
        <f t="shared" si="12"/>
        <v>4911500</v>
      </c>
      <c r="I97" s="14">
        <f t="shared" si="13"/>
        <v>0.4235385572139303</v>
      </c>
      <c r="J97" s="15">
        <f t="shared" si="14"/>
        <v>8.0096051624546138E-2</v>
      </c>
      <c r="K97" s="38">
        <f t="shared" si="15"/>
        <v>0.21757443413481758</v>
      </c>
    </row>
    <row r="98" spans="1:11" s="17" customFormat="1" ht="14.4" customHeight="1" x14ac:dyDescent="0.3">
      <c r="A98" s="22">
        <v>4070000</v>
      </c>
      <c r="B98" s="46">
        <v>1351875</v>
      </c>
      <c r="C98" s="24">
        <v>100</v>
      </c>
      <c r="D98" s="23">
        <v>45940</v>
      </c>
      <c r="E98" s="34" t="s">
        <v>15</v>
      </c>
      <c r="F98" s="37">
        <f t="shared" si="11"/>
        <v>5945875</v>
      </c>
      <c r="G98" s="13">
        <f t="shared" si="16"/>
        <v>0.33215601965601965</v>
      </c>
      <c r="H98" s="13">
        <f t="shared" si="12"/>
        <v>4594000</v>
      </c>
      <c r="I98" s="14">
        <f t="shared" si="13"/>
        <v>0.46090294840294832</v>
      </c>
      <c r="J98" s="15">
        <f t="shared" si="14"/>
        <v>4.6536943546030329E-2</v>
      </c>
      <c r="K98" s="38">
        <f t="shared" si="15"/>
        <v>0.14749429344844223</v>
      </c>
    </row>
    <row r="99" spans="1:11" s="17" customFormat="1" ht="14.4" customHeight="1" x14ac:dyDescent="0.3">
      <c r="A99" s="22">
        <v>4550000</v>
      </c>
      <c r="B99" s="46">
        <v>951720</v>
      </c>
      <c r="C99" s="24">
        <v>65</v>
      </c>
      <c r="D99" s="23">
        <v>85300</v>
      </c>
      <c r="E99" s="34" t="s">
        <v>15</v>
      </c>
      <c r="F99" s="37">
        <f t="shared" si="11"/>
        <v>6496220</v>
      </c>
      <c r="G99" s="13">
        <f t="shared" si="16"/>
        <v>0.20916923076923077</v>
      </c>
      <c r="H99" s="13">
        <f t="shared" si="12"/>
        <v>5544500</v>
      </c>
      <c r="I99" s="14">
        <f t="shared" si="13"/>
        <v>0.42774065934065941</v>
      </c>
      <c r="J99" s="15">
        <f t="shared" si="14"/>
        <v>6.7949323794703531E-2</v>
      </c>
      <c r="K99" s="38">
        <f t="shared" si="15"/>
        <v>0.18526755999219091</v>
      </c>
    </row>
    <row r="100" spans="1:11" s="17" customFormat="1" ht="14.4" customHeight="1" x14ac:dyDescent="0.3">
      <c r="A100" s="22">
        <v>4560000</v>
      </c>
      <c r="B100" s="46">
        <v>1427580</v>
      </c>
      <c r="C100" s="24">
        <v>100</v>
      </c>
      <c r="D100" s="23">
        <v>51710</v>
      </c>
      <c r="E100" s="34" t="s">
        <v>15</v>
      </c>
      <c r="F100" s="37">
        <f t="shared" ref="F100:F107" si="17">B100+D100*C100</f>
        <v>6598580</v>
      </c>
      <c r="G100" s="13">
        <f t="shared" si="16"/>
        <v>0.31306578947368419</v>
      </c>
      <c r="H100" s="13">
        <f t="shared" ref="H100:H107" si="18">C100*D100</f>
        <v>5171000</v>
      </c>
      <c r="I100" s="14">
        <f t="shared" ref="I100:I107" si="19">(F100/A100)-1</f>
        <v>0.44705701754385974</v>
      </c>
      <c r="J100" s="15">
        <f t="shared" ref="J100:J131" si="20">(1+I100)^(12/C100)-1</f>
        <v>4.5341704689979112E-2</v>
      </c>
      <c r="K100" s="38">
        <f t="shared" ref="K100:K107" si="21">(1+RATE(C100,-D100,A100-B100))^12-1</f>
        <v>0.13968337061142289</v>
      </c>
    </row>
    <row r="101" spans="1:11" s="17" customFormat="1" ht="14.4" customHeight="1" x14ac:dyDescent="0.3">
      <c r="A101" s="22">
        <v>5000000</v>
      </c>
      <c r="B101" s="46">
        <v>1514100</v>
      </c>
      <c r="C101" s="24">
        <v>100</v>
      </c>
      <c r="D101" s="23">
        <v>56950</v>
      </c>
      <c r="E101" s="34" t="s">
        <v>15</v>
      </c>
      <c r="F101" s="37">
        <f t="shared" si="17"/>
        <v>7209100</v>
      </c>
      <c r="G101" s="13">
        <f t="shared" si="16"/>
        <v>0.30281999999999998</v>
      </c>
      <c r="H101" s="13">
        <f t="shared" si="18"/>
        <v>5695000</v>
      </c>
      <c r="I101" s="14">
        <f t="shared" si="19"/>
        <v>0.4418200000000001</v>
      </c>
      <c r="J101" s="15">
        <f t="shared" si="20"/>
        <v>4.4886998886575658E-2</v>
      </c>
      <c r="K101" s="38">
        <f t="shared" si="21"/>
        <v>0.1362778067109689</v>
      </c>
    </row>
    <row r="102" spans="1:11" s="17" customFormat="1" ht="14.4" customHeight="1" x14ac:dyDescent="0.3">
      <c r="A102" s="22">
        <v>5100000</v>
      </c>
      <c r="B102" s="46">
        <v>1070685</v>
      </c>
      <c r="C102" s="24">
        <v>70</v>
      </c>
      <c r="D102" s="23">
        <v>87810</v>
      </c>
      <c r="E102" s="34" t="s">
        <v>15</v>
      </c>
      <c r="F102" s="37">
        <f t="shared" si="17"/>
        <v>7217385</v>
      </c>
      <c r="G102" s="13">
        <f t="shared" si="16"/>
        <v>0.20993823529411765</v>
      </c>
      <c r="H102" s="13">
        <f t="shared" si="18"/>
        <v>6146700</v>
      </c>
      <c r="I102" s="14">
        <f t="shared" si="19"/>
        <v>0.41517352941176466</v>
      </c>
      <c r="J102" s="15">
        <f t="shared" si="20"/>
        <v>6.1336477287078361E-2</v>
      </c>
      <c r="K102" s="38">
        <f t="shared" si="21"/>
        <v>0.1665511692374233</v>
      </c>
    </row>
    <row r="103" spans="1:11" s="17" customFormat="1" ht="14.4" customHeight="1" x14ac:dyDescent="0.3">
      <c r="A103" s="22">
        <v>5480000</v>
      </c>
      <c r="B103" s="46">
        <v>1568175</v>
      </c>
      <c r="C103" s="24">
        <v>100</v>
      </c>
      <c r="D103" s="23">
        <v>62920</v>
      </c>
      <c r="E103" s="34" t="s">
        <v>15</v>
      </c>
      <c r="F103" s="37">
        <f t="shared" si="17"/>
        <v>7860175</v>
      </c>
      <c r="G103" s="13">
        <f t="shared" si="16"/>
        <v>0.28616332116788323</v>
      </c>
      <c r="H103" s="13">
        <f t="shared" si="18"/>
        <v>6292000</v>
      </c>
      <c r="I103" s="14">
        <f t="shared" si="19"/>
        <v>0.434338503649635</v>
      </c>
      <c r="J103" s="15">
        <f t="shared" si="20"/>
        <v>4.4234887711425586E-2</v>
      </c>
      <c r="K103" s="38">
        <f t="shared" si="21"/>
        <v>0.13122123794441265</v>
      </c>
    </row>
    <row r="104" spans="1:11" s="17" customFormat="1" ht="14.4" customHeight="1" x14ac:dyDescent="0.3">
      <c r="A104" s="22">
        <v>5550000</v>
      </c>
      <c r="B104" s="46">
        <v>1276170</v>
      </c>
      <c r="C104" s="24">
        <v>80</v>
      </c>
      <c r="D104" s="23">
        <v>83450</v>
      </c>
      <c r="E104" s="34" t="s">
        <v>15</v>
      </c>
      <c r="F104" s="37">
        <f t="shared" si="17"/>
        <v>7952170</v>
      </c>
      <c r="G104" s="13">
        <f t="shared" si="16"/>
        <v>0.22994054054054053</v>
      </c>
      <c r="H104" s="13">
        <f t="shared" si="18"/>
        <v>6676000</v>
      </c>
      <c r="I104" s="14">
        <f t="shared" si="19"/>
        <v>0.43282342342342339</v>
      </c>
      <c r="J104" s="15">
        <f t="shared" si="20"/>
        <v>5.5428703002395219E-2</v>
      </c>
      <c r="K104" s="38">
        <f t="shared" si="21"/>
        <v>0.15411953479287654</v>
      </c>
    </row>
    <row r="105" spans="1:11" s="17" customFormat="1" ht="14.4" customHeight="1" x14ac:dyDescent="0.3">
      <c r="A105" s="22">
        <v>6000000</v>
      </c>
      <c r="B105" s="46">
        <v>1708770</v>
      </c>
      <c r="C105" s="24">
        <v>100</v>
      </c>
      <c r="D105" s="23">
        <v>69030</v>
      </c>
      <c r="E105" s="34" t="s">
        <v>15</v>
      </c>
      <c r="F105" s="37">
        <f t="shared" si="17"/>
        <v>8611770</v>
      </c>
      <c r="G105" s="13">
        <f t="shared" si="16"/>
        <v>0.28479500000000002</v>
      </c>
      <c r="H105" s="13">
        <f t="shared" si="18"/>
        <v>6903000</v>
      </c>
      <c r="I105" s="14">
        <f t="shared" si="19"/>
        <v>0.43529499999999999</v>
      </c>
      <c r="J105" s="15">
        <f t="shared" si="20"/>
        <v>4.4318425641637349E-2</v>
      </c>
      <c r="K105" s="38">
        <f t="shared" si="21"/>
        <v>0.13125598642828562</v>
      </c>
    </row>
    <row r="106" spans="1:11" s="17" customFormat="1" ht="14.4" customHeight="1" x14ac:dyDescent="0.3">
      <c r="A106" s="22">
        <v>6000000</v>
      </c>
      <c r="B106" s="46">
        <v>1460025</v>
      </c>
      <c r="C106" s="24">
        <v>80</v>
      </c>
      <c r="D106" s="23">
        <v>89770</v>
      </c>
      <c r="E106" s="34" t="s">
        <v>15</v>
      </c>
      <c r="F106" s="37">
        <f t="shared" si="17"/>
        <v>8641625</v>
      </c>
      <c r="G106" s="13">
        <f t="shared" si="16"/>
        <v>0.24333750000000001</v>
      </c>
      <c r="H106" s="13">
        <f t="shared" si="18"/>
        <v>7181600</v>
      </c>
      <c r="I106" s="14">
        <f t="shared" si="19"/>
        <v>0.44027083333333339</v>
      </c>
      <c r="J106" s="15">
        <f t="shared" si="20"/>
        <v>5.6249763930061203E-2</v>
      </c>
      <c r="K106" s="38">
        <f t="shared" si="21"/>
        <v>0.15924032544149713</v>
      </c>
    </row>
    <row r="107" spans="1:11" s="17" customFormat="1" ht="14.4" customHeight="1" thickBot="1" x14ac:dyDescent="0.35">
      <c r="A107" s="25">
        <v>6450000</v>
      </c>
      <c r="B107" s="47">
        <v>1762845</v>
      </c>
      <c r="C107" s="27">
        <v>100</v>
      </c>
      <c r="D107" s="26">
        <v>75310</v>
      </c>
      <c r="E107" s="35" t="s">
        <v>15</v>
      </c>
      <c r="F107" s="39">
        <f t="shared" si="17"/>
        <v>9293845</v>
      </c>
      <c r="G107" s="40">
        <f t="shared" si="16"/>
        <v>0.27330930232558137</v>
      </c>
      <c r="H107" s="40">
        <f t="shared" si="18"/>
        <v>7531000</v>
      </c>
      <c r="I107" s="41">
        <f t="shared" si="19"/>
        <v>0.44090620155038751</v>
      </c>
      <c r="J107" s="42">
        <f t="shared" si="20"/>
        <v>4.4807509145359914E-2</v>
      </c>
      <c r="K107" s="43">
        <f t="shared" si="21"/>
        <v>0.13087530325932129</v>
      </c>
    </row>
    <row r="108" spans="1:11" s="17" customFormat="1" x14ac:dyDescent="0.3">
      <c r="A108" s="9"/>
      <c r="B108" s="9"/>
      <c r="C108" s="9"/>
      <c r="D108" s="10"/>
      <c r="E108" s="11"/>
      <c r="F108" s="12"/>
      <c r="G108" s="13"/>
      <c r="H108" s="13"/>
      <c r="I108" s="14"/>
      <c r="J108" s="15"/>
      <c r="K108" s="15"/>
    </row>
    <row r="109" spans="1:11" s="17" customFormat="1" x14ac:dyDescent="0.3">
      <c r="A109" s="9"/>
      <c r="B109" s="9"/>
      <c r="C109" s="9"/>
      <c r="D109" s="10"/>
      <c r="E109" s="11"/>
      <c r="F109" s="12"/>
      <c r="G109" s="13"/>
      <c r="H109" s="13"/>
      <c r="I109" s="14"/>
      <c r="J109" s="15"/>
      <c r="K109" s="15"/>
    </row>
    <row r="110" spans="1:11" s="17" customFormat="1" x14ac:dyDescent="0.3">
      <c r="A110" s="9"/>
      <c r="B110" s="9"/>
      <c r="C110" s="9"/>
      <c r="D110" s="10"/>
      <c r="E110" s="11"/>
      <c r="F110" s="12"/>
      <c r="G110" s="13"/>
      <c r="H110" s="13"/>
      <c r="I110" s="14"/>
      <c r="J110" s="15"/>
      <c r="K110" s="15"/>
    </row>
    <row r="111" spans="1:11" s="17" customFormat="1" x14ac:dyDescent="0.3">
      <c r="A111" s="9"/>
      <c r="B111" s="9"/>
      <c r="C111" s="9"/>
      <c r="D111" s="10"/>
      <c r="E111" s="11"/>
      <c r="F111" s="12"/>
      <c r="G111" s="13"/>
      <c r="H111" s="13"/>
      <c r="I111" s="14"/>
      <c r="J111" s="15"/>
      <c r="K111" s="15"/>
    </row>
    <row r="112" spans="1:11" s="17" customFormat="1" x14ac:dyDescent="0.3">
      <c r="A112" s="9"/>
      <c r="B112" s="9"/>
      <c r="C112" s="9"/>
      <c r="D112" s="10"/>
      <c r="E112" s="11"/>
      <c r="F112" s="12"/>
      <c r="G112" s="13"/>
      <c r="H112" s="13"/>
      <c r="I112" s="14"/>
      <c r="J112" s="15"/>
      <c r="K112" s="15"/>
    </row>
    <row r="113" spans="1:11" s="17" customFormat="1" x14ac:dyDescent="0.3">
      <c r="A113" s="9"/>
      <c r="B113" s="9"/>
      <c r="C113" s="9"/>
      <c r="D113" s="10"/>
      <c r="E113" s="11"/>
      <c r="F113" s="12"/>
      <c r="G113" s="13"/>
      <c r="H113" s="13"/>
      <c r="I113" s="14"/>
      <c r="J113" s="15"/>
      <c r="K113" s="15"/>
    </row>
    <row r="114" spans="1:11" s="17" customFormat="1" x14ac:dyDescent="0.3">
      <c r="A114" s="9"/>
      <c r="B114" s="9"/>
      <c r="C114" s="9"/>
      <c r="D114" s="10"/>
      <c r="E114" s="11"/>
      <c r="F114" s="12"/>
      <c r="G114" s="13"/>
      <c r="H114" s="13"/>
      <c r="I114" s="14"/>
      <c r="J114" s="15"/>
      <c r="K114" s="15"/>
    </row>
    <row r="115" spans="1:11" s="17" customFormat="1" x14ac:dyDescent="0.3">
      <c r="A115" s="9"/>
      <c r="B115" s="9"/>
      <c r="C115" s="9"/>
      <c r="D115" s="10"/>
      <c r="E115" s="11"/>
      <c r="F115" s="12"/>
      <c r="G115" s="13"/>
      <c r="H115" s="13"/>
      <c r="I115" s="14"/>
      <c r="J115" s="15"/>
      <c r="K115" s="15"/>
    </row>
    <row r="116" spans="1:11" s="17" customFormat="1" x14ac:dyDescent="0.3">
      <c r="A116" s="9"/>
      <c r="B116" s="9"/>
      <c r="C116" s="9"/>
      <c r="D116" s="10"/>
      <c r="E116" s="11"/>
      <c r="F116" s="12"/>
      <c r="G116" s="13"/>
      <c r="H116" s="13"/>
      <c r="I116" s="14"/>
      <c r="J116" s="15"/>
      <c r="K116" s="15"/>
    </row>
    <row r="117" spans="1:11" s="17" customFormat="1" x14ac:dyDescent="0.3">
      <c r="A117" s="9"/>
      <c r="B117" s="9"/>
      <c r="C117" s="9"/>
      <c r="D117" s="10"/>
      <c r="E117" s="11"/>
      <c r="F117" s="12"/>
      <c r="G117" s="13"/>
      <c r="H117" s="13"/>
      <c r="I117" s="14"/>
      <c r="J117" s="15"/>
      <c r="K117" s="15"/>
    </row>
    <row r="118" spans="1:11" s="17" customFormat="1" x14ac:dyDescent="0.3">
      <c r="A118" s="9"/>
      <c r="B118" s="9"/>
      <c r="C118" s="9"/>
      <c r="D118" s="10"/>
      <c r="E118" s="11"/>
      <c r="F118" s="12"/>
      <c r="G118" s="13"/>
      <c r="H118" s="13"/>
      <c r="I118" s="14"/>
      <c r="J118" s="15"/>
      <c r="K118" s="15"/>
    </row>
    <row r="119" spans="1:11" s="17" customFormat="1" x14ac:dyDescent="0.3">
      <c r="A119" s="9"/>
      <c r="B119" s="9"/>
      <c r="C119" s="9"/>
      <c r="D119" s="10"/>
      <c r="E119" s="11"/>
      <c r="F119" s="12"/>
      <c r="G119" s="13"/>
      <c r="H119" s="13"/>
      <c r="I119" s="14"/>
      <c r="J119" s="15"/>
      <c r="K119" s="15"/>
    </row>
    <row r="120" spans="1:11" s="17" customFormat="1" x14ac:dyDescent="0.3">
      <c r="A120" s="9"/>
      <c r="B120" s="9"/>
      <c r="C120" s="9"/>
      <c r="D120" s="10"/>
      <c r="E120" s="11"/>
      <c r="F120" s="12"/>
      <c r="G120" s="13"/>
      <c r="H120" s="13"/>
      <c r="I120" s="14"/>
      <c r="J120" s="15"/>
      <c r="K120" s="15"/>
    </row>
    <row r="121" spans="1:11" s="17" customFormat="1" x14ac:dyDescent="0.3">
      <c r="A121" s="9"/>
      <c r="B121" s="9"/>
      <c r="C121" s="9"/>
      <c r="D121" s="10"/>
      <c r="E121" s="11"/>
      <c r="F121" s="12"/>
      <c r="G121" s="13"/>
      <c r="H121" s="13"/>
      <c r="I121" s="14"/>
      <c r="J121" s="15"/>
      <c r="K121" s="15"/>
    </row>
    <row r="122" spans="1:11" s="17" customFormat="1" x14ac:dyDescent="0.3">
      <c r="A122" s="9"/>
      <c r="B122" s="9"/>
      <c r="C122" s="9"/>
      <c r="D122" s="10"/>
      <c r="E122" s="11"/>
      <c r="F122" s="12"/>
      <c r="G122" s="13"/>
      <c r="H122" s="13"/>
      <c r="I122" s="14"/>
      <c r="J122" s="15"/>
      <c r="K122" s="15"/>
    </row>
    <row r="123" spans="1:11" s="17" customFormat="1" x14ac:dyDescent="0.3">
      <c r="A123" s="9"/>
      <c r="B123" s="9"/>
      <c r="C123" s="9"/>
      <c r="D123" s="10"/>
      <c r="E123" s="11"/>
      <c r="F123" s="12"/>
      <c r="G123" s="13"/>
      <c r="H123" s="13"/>
      <c r="I123" s="14"/>
      <c r="J123" s="15"/>
      <c r="K123" s="15"/>
    </row>
    <row r="124" spans="1:11" s="17" customFormat="1" x14ac:dyDescent="0.3">
      <c r="A124" s="9"/>
      <c r="B124" s="9"/>
      <c r="C124" s="9"/>
      <c r="D124" s="10"/>
      <c r="E124" s="11"/>
      <c r="F124" s="12"/>
      <c r="G124" s="13"/>
      <c r="H124" s="13"/>
      <c r="I124" s="14"/>
      <c r="J124" s="15"/>
      <c r="K124" s="15"/>
    </row>
    <row r="125" spans="1:11" s="17" customFormat="1" x14ac:dyDescent="0.3">
      <c r="A125" s="9"/>
      <c r="B125" s="9"/>
      <c r="C125" s="9"/>
      <c r="D125" s="10"/>
      <c r="E125" s="11"/>
      <c r="F125" s="12"/>
      <c r="G125" s="13"/>
      <c r="H125" s="13"/>
      <c r="I125" s="14"/>
      <c r="J125" s="15"/>
      <c r="K125" s="15"/>
    </row>
    <row r="126" spans="1:11" s="17" customFormat="1" x14ac:dyDescent="0.3">
      <c r="A126" s="9"/>
      <c r="B126" s="9"/>
      <c r="C126" s="9"/>
      <c r="D126" s="10"/>
      <c r="E126" s="11"/>
      <c r="F126" s="12"/>
      <c r="G126" s="13"/>
      <c r="H126" s="13"/>
      <c r="I126" s="14"/>
      <c r="J126" s="15"/>
      <c r="K126" s="15"/>
    </row>
    <row r="127" spans="1:11" s="17" customFormat="1" x14ac:dyDescent="0.3">
      <c r="A127" s="9"/>
      <c r="B127" s="9"/>
      <c r="C127" s="9"/>
      <c r="D127" s="10"/>
      <c r="E127" s="11"/>
      <c r="F127" s="12"/>
      <c r="G127" s="13"/>
      <c r="H127" s="13"/>
      <c r="I127" s="14"/>
      <c r="J127" s="15"/>
      <c r="K127" s="15"/>
    </row>
    <row r="128" spans="1:11" s="17" customFormat="1" x14ac:dyDescent="0.3">
      <c r="A128" s="9"/>
      <c r="B128" s="9"/>
      <c r="C128" s="9"/>
      <c r="D128" s="10"/>
      <c r="E128" s="11"/>
      <c r="F128" s="12"/>
      <c r="G128" s="13"/>
      <c r="H128" s="13"/>
      <c r="I128" s="14"/>
      <c r="J128" s="15"/>
      <c r="K128" s="15"/>
    </row>
    <row r="129" spans="1:1" s="17" customFormat="1" x14ac:dyDescent="0.3"/>
    <row r="130" spans="1:1" s="17" customFormat="1" x14ac:dyDescent="0.3">
      <c r="A130" s="18"/>
    </row>
    <row r="131" spans="1:1" s="17" customFormat="1" x14ac:dyDescent="0.3">
      <c r="A131" s="18"/>
    </row>
    <row r="132" spans="1:1" s="17" customFormat="1" x14ac:dyDescent="0.3">
      <c r="A132" s="19"/>
    </row>
  </sheetData>
  <autoFilter ref="A3:K128">
    <sortState ref="A4:K149">
      <sortCondition ref="A4"/>
    </sortState>
  </autoFilter>
  <sortState ref="A4:K107">
    <sortCondition ref="A4"/>
  </sortState>
  <mergeCells count="2">
    <mergeCell ref="A2:E2"/>
    <mergeCell ref="F2:K2"/>
  </mergeCells>
  <conditionalFormatting sqref="K4:K128">
    <cfRule type="cellIs" dxfId="5" priority="16" operator="between">
      <formula>0.151</formula>
      <formula>0.9</formula>
    </cfRule>
    <cfRule type="cellIs" dxfId="4" priority="17" operator="between">
      <formula>0.1201</formula>
      <formula>0.15</formula>
    </cfRule>
    <cfRule type="cellIs" dxfId="3" priority="18" operator="between">
      <formula>0</formula>
      <formula>0.12</formula>
    </cfRule>
  </conditionalFormatting>
  <conditionalFormatting sqref="G4:G128">
    <cfRule type="cellIs" dxfId="2" priority="13" operator="between">
      <formula>0</formula>
      <formula>0.3</formula>
    </cfRule>
    <cfRule type="cellIs" dxfId="1" priority="14" operator="between">
      <formula>0.3</formula>
      <formula>0.5</formula>
    </cfRule>
    <cfRule type="cellIs" dxfId="0" priority="15" operator="greaterThan">
      <formula>0.5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B3: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Imobiliárias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dcterms:created xsi:type="dcterms:W3CDTF">2018-11-01T18:57:51Z</dcterms:created>
  <dcterms:modified xsi:type="dcterms:W3CDTF">2019-05-03T18:50:17Z</dcterms:modified>
</cp:coreProperties>
</file>